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ossom\Desktop\Мои документи\Виконання ПСЕР\Виконання за 2020 рік\"/>
    </mc:Choice>
  </mc:AlternateContent>
  <xr:revisionPtr revIDLastSave="0" documentId="13_ncr:1_{4BB8ADAC-92BC-4EC8-9A6A-E7DF8B7962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ін зах" sheetId="1" r:id="rId1"/>
  </sheets>
  <externalReferences>
    <externalReference r:id="rId2"/>
  </externalReferences>
  <definedNames>
    <definedName name="_xlnm.Print_Titles" localSheetId="0">'фін зах'!$6:$10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D17" i="1"/>
  <c r="E17" i="1"/>
  <c r="F17" i="1"/>
  <c r="G17" i="1"/>
  <c r="H17" i="1"/>
  <c r="I17" i="1"/>
  <c r="J17" i="1"/>
  <c r="K17" i="1"/>
  <c r="L17" i="1"/>
  <c r="M17" i="1"/>
  <c r="N17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21" i="1"/>
  <c r="E21" i="1"/>
  <c r="F21" i="1"/>
  <c r="G21" i="1"/>
  <c r="H21" i="1"/>
  <c r="I21" i="1"/>
  <c r="J21" i="1"/>
  <c r="K21" i="1"/>
  <c r="L21" i="1"/>
  <c r="M21" i="1"/>
  <c r="N21" i="1"/>
  <c r="D22" i="1"/>
  <c r="E22" i="1"/>
  <c r="F22" i="1"/>
  <c r="G22" i="1"/>
  <c r="H22" i="1"/>
  <c r="I22" i="1"/>
  <c r="J22" i="1"/>
  <c r="K22" i="1"/>
  <c r="L22" i="1"/>
  <c r="M22" i="1"/>
  <c r="N22" i="1"/>
  <c r="D23" i="1"/>
  <c r="E23" i="1"/>
  <c r="F23" i="1"/>
  <c r="G23" i="1"/>
  <c r="H23" i="1"/>
  <c r="I23" i="1"/>
  <c r="J23" i="1"/>
  <c r="K23" i="1"/>
  <c r="L23" i="1"/>
  <c r="M23" i="1"/>
  <c r="N23" i="1"/>
  <c r="D24" i="1"/>
  <c r="E24" i="1"/>
  <c r="F24" i="1"/>
  <c r="G24" i="1"/>
  <c r="H24" i="1"/>
  <c r="I24" i="1"/>
  <c r="J24" i="1"/>
  <c r="K24" i="1"/>
  <c r="L24" i="1"/>
  <c r="M24" i="1"/>
  <c r="N24" i="1"/>
  <c r="D25" i="1"/>
  <c r="E25" i="1"/>
  <c r="F25" i="1"/>
  <c r="G25" i="1"/>
  <c r="H25" i="1"/>
  <c r="I25" i="1"/>
  <c r="J25" i="1"/>
  <c r="K25" i="1"/>
  <c r="L25" i="1"/>
  <c r="M25" i="1"/>
  <c r="N25" i="1"/>
  <c r="D26" i="1"/>
  <c r="E26" i="1"/>
  <c r="F26" i="1"/>
  <c r="G26" i="1"/>
  <c r="H26" i="1"/>
  <c r="I26" i="1"/>
  <c r="J26" i="1"/>
  <c r="K26" i="1"/>
  <c r="L26" i="1"/>
  <c r="M26" i="1"/>
  <c r="N26" i="1"/>
  <c r="D27" i="1"/>
  <c r="E27" i="1"/>
  <c r="F27" i="1"/>
  <c r="G27" i="1"/>
  <c r="H27" i="1"/>
  <c r="I27" i="1"/>
  <c r="J27" i="1"/>
  <c r="K27" i="1"/>
  <c r="L27" i="1"/>
  <c r="M27" i="1"/>
  <c r="N27" i="1"/>
  <c r="D28" i="1"/>
  <c r="E28" i="1"/>
  <c r="F28" i="1"/>
  <c r="G28" i="1"/>
  <c r="H28" i="1"/>
  <c r="I28" i="1"/>
  <c r="J28" i="1"/>
  <c r="K28" i="1"/>
  <c r="L28" i="1"/>
  <c r="M28" i="1"/>
  <c r="N28" i="1"/>
  <c r="D29" i="1"/>
  <c r="E29" i="1"/>
  <c r="F29" i="1"/>
  <c r="G29" i="1"/>
  <c r="H29" i="1"/>
  <c r="I29" i="1"/>
  <c r="J29" i="1"/>
  <c r="K29" i="1"/>
  <c r="L29" i="1"/>
  <c r="M29" i="1"/>
  <c r="N29" i="1"/>
  <c r="D30" i="1"/>
  <c r="E30" i="1"/>
  <c r="F30" i="1"/>
  <c r="G30" i="1"/>
  <c r="H30" i="1"/>
  <c r="I30" i="1"/>
  <c r="J30" i="1"/>
  <c r="K30" i="1"/>
  <c r="L30" i="1"/>
  <c r="M30" i="1"/>
  <c r="N30" i="1"/>
  <c r="D31" i="1"/>
  <c r="E31" i="1"/>
  <c r="F31" i="1"/>
  <c r="G31" i="1"/>
  <c r="H31" i="1"/>
  <c r="I31" i="1"/>
  <c r="J31" i="1"/>
  <c r="K31" i="1"/>
  <c r="L31" i="1"/>
  <c r="M31" i="1"/>
  <c r="N31" i="1"/>
  <c r="D32" i="1"/>
  <c r="E32" i="1"/>
  <c r="F32" i="1"/>
  <c r="G32" i="1"/>
  <c r="H32" i="1"/>
  <c r="I32" i="1"/>
  <c r="J32" i="1"/>
  <c r="K32" i="1"/>
  <c r="L32" i="1"/>
  <c r="M32" i="1"/>
  <c r="N32" i="1"/>
  <c r="D33" i="1"/>
  <c r="E33" i="1"/>
  <c r="F33" i="1"/>
  <c r="G33" i="1"/>
  <c r="H33" i="1"/>
  <c r="I33" i="1"/>
  <c r="J33" i="1"/>
  <c r="K33" i="1"/>
  <c r="L33" i="1"/>
  <c r="M33" i="1"/>
  <c r="N33" i="1"/>
  <c r="D34" i="1"/>
  <c r="E34" i="1"/>
  <c r="F34" i="1"/>
  <c r="G34" i="1"/>
  <c r="H34" i="1"/>
  <c r="I34" i="1"/>
  <c r="J34" i="1"/>
  <c r="K34" i="1"/>
  <c r="L34" i="1"/>
  <c r="M34" i="1"/>
  <c r="N34" i="1"/>
  <c r="D35" i="1"/>
  <c r="E35" i="1"/>
  <c r="F35" i="1"/>
  <c r="G35" i="1"/>
  <c r="H35" i="1"/>
  <c r="I35" i="1"/>
  <c r="J35" i="1"/>
  <c r="K35" i="1"/>
  <c r="L35" i="1"/>
  <c r="M35" i="1"/>
  <c r="N35" i="1"/>
  <c r="D36" i="1"/>
  <c r="E36" i="1"/>
  <c r="F36" i="1"/>
  <c r="G36" i="1"/>
  <c r="H36" i="1"/>
  <c r="I36" i="1"/>
  <c r="J36" i="1"/>
  <c r="K36" i="1"/>
  <c r="L36" i="1"/>
  <c r="M36" i="1"/>
  <c r="N36" i="1"/>
  <c r="D37" i="1"/>
  <c r="E37" i="1"/>
  <c r="F37" i="1"/>
  <c r="G37" i="1"/>
  <c r="H37" i="1"/>
  <c r="I37" i="1"/>
  <c r="J37" i="1"/>
  <c r="K37" i="1"/>
  <c r="L37" i="1"/>
  <c r="M37" i="1"/>
  <c r="N37" i="1"/>
  <c r="D38" i="1"/>
  <c r="E38" i="1"/>
  <c r="F38" i="1"/>
  <c r="G38" i="1"/>
  <c r="H38" i="1"/>
  <c r="I38" i="1"/>
  <c r="J38" i="1"/>
  <c r="K38" i="1"/>
  <c r="L38" i="1"/>
  <c r="M38" i="1"/>
  <c r="N38" i="1"/>
  <c r="D39" i="1"/>
  <c r="E39" i="1"/>
  <c r="F39" i="1"/>
  <c r="G39" i="1"/>
  <c r="H39" i="1"/>
  <c r="I39" i="1"/>
  <c r="J39" i="1"/>
  <c r="K39" i="1"/>
  <c r="L39" i="1"/>
  <c r="M39" i="1"/>
  <c r="N39" i="1"/>
  <c r="C39" i="1"/>
  <c r="C38" i="1"/>
  <c r="C37" i="1"/>
  <c r="C36" i="1"/>
  <c r="C35" i="1"/>
  <c r="C34" i="1"/>
  <c r="C33" i="1"/>
  <c r="C32" i="1"/>
  <c r="C31" i="1"/>
  <c r="C30" i="1"/>
  <c r="C29" i="1"/>
  <c r="C28" i="1"/>
  <c r="C26" i="1"/>
  <c r="C25" i="1"/>
  <c r="C24" i="1"/>
  <c r="C23" i="1"/>
  <c r="C22" i="1"/>
  <c r="C40" i="1" s="1"/>
  <c r="C21" i="1"/>
  <c r="C20" i="1"/>
  <c r="C18" i="1"/>
  <c r="C17" i="1"/>
  <c r="C16" i="1"/>
  <c r="C15" i="1"/>
  <c r="C14" i="1"/>
  <c r="C12" i="1"/>
  <c r="C27" i="1"/>
  <c r="C19" i="1"/>
  <c r="C13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D40" i="1" l="1"/>
  <c r="O13" i="1"/>
  <c r="P13" i="1"/>
  <c r="P15" i="1"/>
  <c r="P17" i="1"/>
  <c r="O19" i="1"/>
  <c r="P19" i="1"/>
  <c r="P20" i="1"/>
  <c r="P22" i="1"/>
  <c r="P24" i="1"/>
  <c r="O27" i="1"/>
  <c r="P27" i="1"/>
  <c r="O28" i="1"/>
  <c r="O30" i="1"/>
  <c r="O32" i="1"/>
  <c r="O33" i="1"/>
  <c r="O35" i="1"/>
  <c r="O37" i="1"/>
  <c r="O39" i="1"/>
  <c r="O12" i="1"/>
  <c r="P12" i="1"/>
  <c r="O14" i="1"/>
  <c r="P14" i="1"/>
  <c r="O15" i="1"/>
  <c r="O16" i="1"/>
  <c r="P16" i="1"/>
  <c r="O17" i="1"/>
  <c r="O18" i="1"/>
  <c r="P18" i="1"/>
  <c r="O20" i="1"/>
  <c r="O21" i="1"/>
  <c r="P21" i="1"/>
  <c r="O22" i="1"/>
  <c r="G40" i="1"/>
  <c r="I40" i="1"/>
  <c r="K40" i="1"/>
  <c r="M40" i="1"/>
  <c r="O23" i="1"/>
  <c r="P23" i="1"/>
  <c r="O24" i="1"/>
  <c r="O25" i="1"/>
  <c r="O26" i="1"/>
  <c r="P26" i="1"/>
  <c r="P28" i="1"/>
  <c r="O29" i="1"/>
  <c r="P29" i="1"/>
  <c r="P30" i="1"/>
  <c r="O31" i="1"/>
  <c r="P31" i="1"/>
  <c r="P32" i="1"/>
  <c r="P33" i="1"/>
  <c r="O34" i="1"/>
  <c r="P34" i="1"/>
  <c r="P35" i="1"/>
  <c r="O36" i="1"/>
  <c r="P36" i="1"/>
  <c r="P37" i="1"/>
  <c r="O38" i="1"/>
  <c r="P38" i="1"/>
  <c r="P39" i="1"/>
  <c r="F40" i="1"/>
  <c r="H40" i="1"/>
  <c r="J40" i="1"/>
  <c r="L40" i="1"/>
  <c r="E40" i="1" l="1"/>
  <c r="O40" i="1" l="1"/>
  <c r="C41" i="1"/>
  <c r="B40" i="1"/>
  <c r="N40" i="1" l="1"/>
  <c r="P25" i="1"/>
  <c r="D41" i="1" l="1"/>
  <c r="P40" i="1"/>
</calcChain>
</file>

<file path=xl/sharedStrings.xml><?xml version="1.0" encoding="utf-8"?>
<sst xmlns="http://schemas.openxmlformats.org/spreadsheetml/2006/main" count="25" uniqueCount="15">
  <si>
    <t>тис.грн.</t>
  </si>
  <si>
    <t>Напрями реалізації заходів</t>
  </si>
  <si>
    <t>Витрати на реалізацію</t>
  </si>
  <si>
    <t>всього</t>
  </si>
  <si>
    <t>у тому числі за рахунок коштів:</t>
  </si>
  <si>
    <t>державного бюджету</t>
  </si>
  <si>
    <t>підприємств</t>
  </si>
  <si>
    <t>інших джерел</t>
  </si>
  <si>
    <t>обласного бюджету</t>
  </si>
  <si>
    <t>Кількість заходів</t>
  </si>
  <si>
    <t>ВСЬОГО</t>
  </si>
  <si>
    <t>план</t>
  </si>
  <si>
    <t>факт</t>
  </si>
  <si>
    <t>міський бюджет</t>
  </si>
  <si>
    <t>Фінансове забезпечення
заходів Програми економічного і соціального розвитку міста Новогродівка на 2020 рік
та основні напрями розвитку на 2021 і 2022 роки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</si>
</sst>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/>
    <xf numFmtId="0" fontId="4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/>
    <xf numFmtId="0" fontId="8" fillId="0" borderId="0" xfId="0" applyFont="1" applyFill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4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47;&#1072;&#1093;&#1086;&#1076;&#1080;%202020%20&#1088;&#111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ходи"/>
    </sheetNames>
    <sheetDataSet>
      <sheetData sheetId="0">
        <row r="12">
          <cell r="A12" t="str">
            <v>2.1. Промисловий комплекс</v>
          </cell>
        </row>
        <row r="18">
          <cell r="D18">
            <v>699884</v>
          </cell>
          <cell r="E18">
            <v>0</v>
          </cell>
          <cell r="F18">
            <v>699884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2.2. Агропромисловий комплекс</v>
          </cell>
        </row>
        <row r="20">
          <cell r="A20" t="str">
            <v>2.3. Енергозабезпечення та енергоефективність</v>
          </cell>
        </row>
        <row r="43">
          <cell r="D43">
            <v>12029.846</v>
          </cell>
          <cell r="E43">
            <v>10285.08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608.56348999999989</v>
          </cell>
          <cell r="K43">
            <v>464.93</v>
          </cell>
          <cell r="L43">
            <v>0</v>
          </cell>
          <cell r="M43">
            <v>0</v>
          </cell>
          <cell r="N43">
            <v>11421.282510000001</v>
          </cell>
          <cell r="O43">
            <v>9820.15</v>
          </cell>
        </row>
        <row r="44">
          <cell r="A44" t="str">
            <v>2.4. Розвиток зовнішньоекономічної діяльності, міжнародної і міжрегіональної співпраці</v>
          </cell>
        </row>
        <row r="51">
          <cell r="D51">
            <v>20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2.5. Інвестиційна діяльність та розвиток інфраструктури</v>
          </cell>
        </row>
        <row r="55">
          <cell r="D55">
            <v>126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6</v>
          </cell>
          <cell r="K55">
            <v>0</v>
          </cell>
          <cell r="L55">
            <v>0</v>
          </cell>
          <cell r="M55">
            <v>0</v>
          </cell>
          <cell r="N55">
            <v>120</v>
          </cell>
          <cell r="O55">
            <v>0</v>
          </cell>
        </row>
        <row r="56">
          <cell r="A56" t="str">
            <v xml:space="preserve">2.6.  Транспортний комплекс
</v>
          </cell>
        </row>
        <row r="71">
          <cell r="D71">
            <v>93773.373999999996</v>
          </cell>
          <cell r="E71">
            <v>225.4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952</v>
          </cell>
          <cell r="K71">
            <v>225.4</v>
          </cell>
          <cell r="L71">
            <v>10</v>
          </cell>
          <cell r="M71">
            <v>0</v>
          </cell>
          <cell r="N71">
            <v>92811.373999999996</v>
          </cell>
          <cell r="O71">
            <v>0</v>
          </cell>
        </row>
        <row r="72">
          <cell r="A72" t="str">
            <v>2.7. Житлово-комунальне господарство та комунальна інфраструктура</v>
          </cell>
        </row>
        <row r="149">
          <cell r="D149">
            <v>31688.1</v>
          </cell>
          <cell r="E149">
            <v>7008.0000000000018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25775.599999999999</v>
          </cell>
          <cell r="K149">
            <v>5828.0000000000018</v>
          </cell>
          <cell r="L149">
            <v>0</v>
          </cell>
          <cell r="M149">
            <v>0</v>
          </cell>
          <cell r="N149">
            <v>5912.5</v>
          </cell>
          <cell r="O149">
            <v>1180</v>
          </cell>
        </row>
        <row r="150">
          <cell r="A150" t="str">
            <v>2.8. Житлове будівництво</v>
          </cell>
        </row>
        <row r="151">
          <cell r="A151" t="str">
            <v>2.9. Розвиток підприємницького середовища</v>
          </cell>
        </row>
        <row r="163">
          <cell r="D163">
            <v>325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325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2.10. Розвиток ринку внутрішньої торгівлі та надання побутових послуг населенню. Захист прав споживачів</v>
          </cell>
        </row>
        <row r="174">
          <cell r="D174">
            <v>1998.5</v>
          </cell>
          <cell r="E174">
            <v>1205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1.5</v>
          </cell>
          <cell r="K174">
            <v>0</v>
          </cell>
          <cell r="L174">
            <v>1997</v>
          </cell>
          <cell r="M174">
            <v>1205</v>
          </cell>
          <cell r="N174">
            <v>0</v>
          </cell>
          <cell r="O174">
            <v>0</v>
          </cell>
        </row>
        <row r="175">
          <cell r="A175" t="str">
            <v>2.11. Ринок праці. Зайнятість населення</v>
          </cell>
        </row>
        <row r="189">
          <cell r="D189">
            <v>673.90000000000009</v>
          </cell>
          <cell r="E189">
            <v>531.5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207.4</v>
          </cell>
          <cell r="K189">
            <v>159</v>
          </cell>
          <cell r="L189">
            <v>130</v>
          </cell>
          <cell r="M189">
            <v>129</v>
          </cell>
          <cell r="N189">
            <v>336.5</v>
          </cell>
          <cell r="O189">
            <v>243.5</v>
          </cell>
        </row>
        <row r="191">
          <cell r="A191" t="str">
            <v>2.12. Формування спроможних територіальних громад</v>
          </cell>
        </row>
        <row r="208">
          <cell r="D208">
            <v>600.5</v>
          </cell>
          <cell r="E208">
            <v>27.4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600.5</v>
          </cell>
          <cell r="K208">
            <v>27.4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2.13. Впровадження заходів територіального планування</v>
          </cell>
        </row>
        <row r="220">
          <cell r="D220">
            <v>2036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2036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2.14. Розвиток земельних відносин</v>
          </cell>
        </row>
        <row r="224">
          <cell r="D224">
            <v>130</v>
          </cell>
          <cell r="E224">
            <v>131.1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10</v>
          </cell>
          <cell r="K224">
            <v>14</v>
          </cell>
          <cell r="L224">
            <v>10</v>
          </cell>
          <cell r="M224">
            <v>28</v>
          </cell>
          <cell r="N224">
            <v>110</v>
          </cell>
          <cell r="O224">
            <v>89.1</v>
          </cell>
        </row>
        <row r="225">
          <cell r="A225" t="str">
            <v>2.15. Розвиток громадянського суспільства</v>
          </cell>
        </row>
        <row r="230">
          <cell r="D230">
            <v>717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717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2.16 Розвиток міст і районів області</v>
          </cell>
        </row>
        <row r="233">
          <cell r="A233" t="str">
            <v xml:space="preserve">2.17. Соціальний захист населення
</v>
          </cell>
        </row>
        <row r="283">
          <cell r="D283">
            <v>45033.139999999985</v>
          </cell>
          <cell r="E283">
            <v>34981.502</v>
          </cell>
          <cell r="F283">
            <v>39806.939999999988</v>
          </cell>
          <cell r="G283">
            <v>33544.730000000003</v>
          </cell>
          <cell r="H283">
            <v>558.6</v>
          </cell>
          <cell r="I283">
            <v>523.69999999999993</v>
          </cell>
          <cell r="J283">
            <v>4533.4000000000005</v>
          </cell>
          <cell r="K283">
            <v>893.072</v>
          </cell>
          <cell r="L283">
            <v>0</v>
          </cell>
          <cell r="M283">
            <v>0</v>
          </cell>
          <cell r="N283">
            <v>134.19999999999999</v>
          </cell>
          <cell r="O283">
            <v>20</v>
          </cell>
        </row>
        <row r="284">
          <cell r="A284" t="str">
            <v>2.18. Підтримка сім’ї, дітей та молоді</v>
          </cell>
        </row>
        <row r="302">
          <cell r="D302">
            <v>872.2</v>
          </cell>
          <cell r="E302">
            <v>175.7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840.2</v>
          </cell>
          <cell r="K302">
            <v>175.7</v>
          </cell>
          <cell r="L302">
            <v>0</v>
          </cell>
          <cell r="M302">
            <v>0</v>
          </cell>
          <cell r="N302">
            <v>32</v>
          </cell>
          <cell r="O302">
            <v>0</v>
          </cell>
        </row>
        <row r="303">
          <cell r="A303" t="str">
            <v>2.19. Захист прав дітей-сиріт та дітей, позбавлених батьківського піклування</v>
          </cell>
        </row>
        <row r="309">
          <cell r="D309">
            <v>160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158</v>
          </cell>
          <cell r="K309">
            <v>0</v>
          </cell>
          <cell r="L309">
            <v>0</v>
          </cell>
          <cell r="M309">
            <v>0</v>
          </cell>
          <cell r="N309">
            <v>2</v>
          </cell>
          <cell r="O309">
            <v>0</v>
          </cell>
        </row>
        <row r="310">
          <cell r="A310" t="str">
            <v>2.20 Освіта</v>
          </cell>
        </row>
        <row r="329">
          <cell r="D329">
            <v>5528.7999999999993</v>
          </cell>
          <cell r="E329">
            <v>3419.2999999999997</v>
          </cell>
          <cell r="F329">
            <v>468.3</v>
          </cell>
          <cell r="G329">
            <v>0</v>
          </cell>
          <cell r="H329">
            <v>0</v>
          </cell>
          <cell r="I329">
            <v>0</v>
          </cell>
          <cell r="J329">
            <v>4910.5</v>
          </cell>
          <cell r="K329">
            <v>3413.5999999999995</v>
          </cell>
          <cell r="L329">
            <v>0</v>
          </cell>
          <cell r="M329">
            <v>0</v>
          </cell>
          <cell r="N329">
            <v>150</v>
          </cell>
          <cell r="O329">
            <v>5.7</v>
          </cell>
        </row>
        <row r="330">
          <cell r="A330" t="str">
            <v xml:space="preserve">2.21. Охорона здоров’я </v>
          </cell>
        </row>
        <row r="383">
          <cell r="D383">
            <v>4940.1000000000004</v>
          </cell>
          <cell r="E383">
            <v>1026.4000000000001</v>
          </cell>
          <cell r="F383">
            <v>303.60000000000002</v>
          </cell>
          <cell r="G383">
            <v>16.5</v>
          </cell>
          <cell r="H383">
            <v>0</v>
          </cell>
          <cell r="I383">
            <v>0</v>
          </cell>
          <cell r="J383">
            <v>4636.4999999999991</v>
          </cell>
          <cell r="K383">
            <v>1009.9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2.22. Фізичне виховання та спорт</v>
          </cell>
        </row>
        <row r="401">
          <cell r="D401">
            <v>2370.1999999999998</v>
          </cell>
          <cell r="E401">
            <v>1398.5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2370.1999999999998</v>
          </cell>
          <cell r="K401">
            <v>1398.5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2.23. Культура і туризм</v>
          </cell>
        </row>
        <row r="420">
          <cell r="D420">
            <v>4877.7000000000007</v>
          </cell>
          <cell r="E420">
            <v>804.40000000000009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4418.5000000000009</v>
          </cell>
          <cell r="K420">
            <v>630.20000000000005</v>
          </cell>
          <cell r="L420">
            <v>0</v>
          </cell>
          <cell r="M420">
            <v>0</v>
          </cell>
          <cell r="N420">
            <v>459.20000000000005</v>
          </cell>
          <cell r="O420">
            <v>174.20000000000002</v>
          </cell>
        </row>
        <row r="421">
          <cell r="A421" t="str">
            <v>2.24. Заходи, пов’язані з наслідками проведення АТО. Підтримка внутрішньо переміщених осіб.</v>
          </cell>
        </row>
        <row r="426">
          <cell r="D426">
            <v>50.7</v>
          </cell>
          <cell r="E426">
            <v>37</v>
          </cell>
          <cell r="F426">
            <v>21.2</v>
          </cell>
          <cell r="G426">
            <v>7.5</v>
          </cell>
          <cell r="H426">
            <v>0</v>
          </cell>
          <cell r="I426">
            <v>0</v>
          </cell>
          <cell r="J426">
            <v>29.5</v>
          </cell>
          <cell r="K426">
            <v>29.5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8">
          <cell r="A428" t="str">
            <v>2.25. Охорона навколишнього природного середовища</v>
          </cell>
        </row>
        <row r="439">
          <cell r="D439">
            <v>59.6</v>
          </cell>
          <cell r="E439">
            <v>23.5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59.6</v>
          </cell>
          <cell r="K439">
            <v>23.5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2.26. Захист прав і свобод громадян, забезпечення законності та правопорядку</v>
          </cell>
        </row>
        <row r="463">
          <cell r="D463">
            <v>100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100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 t="str">
            <v>2.27. Захист населення і територій від надзвичайних ситуацій</v>
          </cell>
        </row>
        <row r="475">
          <cell r="D475">
            <v>780.7</v>
          </cell>
          <cell r="E475">
            <v>11.827999999999999</v>
          </cell>
          <cell r="F475">
            <v>1.7</v>
          </cell>
          <cell r="G475">
            <v>1.7</v>
          </cell>
          <cell r="H475">
            <v>0</v>
          </cell>
          <cell r="I475">
            <v>0</v>
          </cell>
          <cell r="J475">
            <v>779</v>
          </cell>
          <cell r="K475">
            <v>10.128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 t="str">
            <v>2.28 Розвиток інформаційного простору. Забезпечення доступу до неупереджених джерел інформації</v>
          </cell>
        </row>
        <row r="487">
          <cell r="D487">
            <v>270</v>
          </cell>
          <cell r="E487">
            <v>135.5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270</v>
          </cell>
          <cell r="K487">
            <v>135.5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zoomScale="70" zoomScaleNormal="70" zoomScaleSheetLayoutView="70" zoomScalePageLayoutView="80" workbookViewId="0">
      <selection activeCell="O19" sqref="O1:P1048576"/>
    </sheetView>
  </sheetViews>
  <sheetFormatPr defaultRowHeight="18.75" x14ac:dyDescent="0.3"/>
  <cols>
    <col min="1" max="1" width="54.7109375" style="8" customWidth="1"/>
    <col min="2" max="2" width="11.5703125" style="7" customWidth="1"/>
    <col min="3" max="3" width="15.42578125" style="15" bestFit="1" customWidth="1"/>
    <col min="4" max="4" width="12.28515625" style="15" bestFit="1" customWidth="1"/>
    <col min="5" max="5" width="13.7109375" style="7" bestFit="1" customWidth="1"/>
    <col min="6" max="6" width="12.28515625" style="7" bestFit="1" customWidth="1"/>
    <col min="7" max="7" width="9.7109375" style="7" bestFit="1" customWidth="1"/>
    <col min="8" max="8" width="9.85546875" style="7" bestFit="1" customWidth="1"/>
    <col min="9" max="10" width="12.28515625" style="7" bestFit="1" customWidth="1"/>
    <col min="11" max="11" width="11" style="7" bestFit="1" customWidth="1"/>
    <col min="12" max="12" width="11.28515625" style="7" bestFit="1" customWidth="1"/>
    <col min="13" max="13" width="13.85546875" style="7" bestFit="1" customWidth="1"/>
    <col min="14" max="14" width="12.28515625" style="7" bestFit="1" customWidth="1"/>
    <col min="15" max="15" width="18.5703125" style="1" hidden="1" customWidth="1"/>
    <col min="16" max="16" width="10.7109375" style="1" hidden="1" customWidth="1"/>
    <col min="17" max="17" width="9.140625" style="1"/>
    <col min="18" max="18" width="13" style="1" bestFit="1" customWidth="1"/>
    <col min="19" max="16384" width="9.140625" style="1"/>
  </cols>
  <sheetData>
    <row r="1" spans="1:16" x14ac:dyDescent="0.3">
      <c r="M1" s="2"/>
      <c r="N1" s="2"/>
    </row>
    <row r="2" spans="1:16" ht="20.25" customHeight="1" x14ac:dyDescent="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7"/>
    </row>
    <row r="3" spans="1:16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7"/>
    </row>
    <row r="4" spans="1:16" ht="20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7"/>
    </row>
    <row r="5" spans="1:16" x14ac:dyDescent="0.3">
      <c r="A5" s="6"/>
      <c r="B5" s="3"/>
      <c r="C5" s="16"/>
      <c r="D5" s="16"/>
      <c r="E5" s="3"/>
      <c r="F5" s="3"/>
      <c r="G5" s="3"/>
      <c r="H5" s="3"/>
      <c r="I5" s="3"/>
      <c r="J5" s="3"/>
      <c r="K5" s="3"/>
      <c r="L5" s="3"/>
      <c r="M5" s="4" t="s">
        <v>0</v>
      </c>
      <c r="N5" s="4"/>
    </row>
    <row r="6" spans="1:16" ht="18.75" customHeight="1" x14ac:dyDescent="0.25">
      <c r="A6" s="33" t="s">
        <v>1</v>
      </c>
      <c r="B6" s="33" t="s">
        <v>9</v>
      </c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6" ht="18.75" customHeight="1" x14ac:dyDescent="0.25">
      <c r="A7" s="34"/>
      <c r="B7" s="34"/>
      <c r="C7" s="36" t="s">
        <v>3</v>
      </c>
      <c r="D7" s="36"/>
      <c r="E7" s="31" t="s">
        <v>4</v>
      </c>
      <c r="F7" s="31"/>
      <c r="G7" s="31"/>
      <c r="H7" s="31"/>
      <c r="I7" s="31"/>
      <c r="J7" s="31"/>
      <c r="K7" s="31"/>
      <c r="L7" s="31"/>
      <c r="M7" s="31"/>
      <c r="N7" s="31"/>
    </row>
    <row r="8" spans="1:16" ht="18.75" customHeight="1" x14ac:dyDescent="0.25">
      <c r="A8" s="34"/>
      <c r="B8" s="34"/>
      <c r="C8" s="36"/>
      <c r="D8" s="36"/>
      <c r="E8" s="31" t="s">
        <v>5</v>
      </c>
      <c r="F8" s="31"/>
      <c r="G8" s="31" t="s">
        <v>8</v>
      </c>
      <c r="H8" s="31"/>
      <c r="I8" s="31" t="s">
        <v>13</v>
      </c>
      <c r="J8" s="31"/>
      <c r="K8" s="31" t="s">
        <v>6</v>
      </c>
      <c r="L8" s="31"/>
      <c r="M8" s="31" t="s">
        <v>7</v>
      </c>
      <c r="N8" s="31"/>
    </row>
    <row r="9" spans="1:16" ht="15" customHeight="1" x14ac:dyDescent="0.25">
      <c r="A9" s="34"/>
      <c r="B9" s="34"/>
      <c r="C9" s="36"/>
      <c r="D9" s="36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6" ht="15" x14ac:dyDescent="0.25">
      <c r="A10" s="35"/>
      <c r="B10" s="35"/>
      <c r="C10" s="36"/>
      <c r="D10" s="36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6" x14ac:dyDescent="0.25">
      <c r="A11" s="22"/>
      <c r="B11" s="22"/>
      <c r="C11" s="14" t="s">
        <v>11</v>
      </c>
      <c r="D11" s="14" t="s">
        <v>12</v>
      </c>
      <c r="E11" s="14" t="s">
        <v>11</v>
      </c>
      <c r="F11" s="14" t="s">
        <v>12</v>
      </c>
      <c r="G11" s="14" t="s">
        <v>11</v>
      </c>
      <c r="H11" s="14" t="s">
        <v>12</v>
      </c>
      <c r="I11" s="14" t="s">
        <v>11</v>
      </c>
      <c r="J11" s="14" t="s">
        <v>12</v>
      </c>
      <c r="K11" s="14" t="s">
        <v>11</v>
      </c>
      <c r="L11" s="14" t="s">
        <v>12</v>
      </c>
      <c r="M11" s="28" t="s">
        <v>11</v>
      </c>
      <c r="N11" s="28" t="s">
        <v>12</v>
      </c>
    </row>
    <row r="12" spans="1:16" x14ac:dyDescent="0.25">
      <c r="A12" s="9" t="str">
        <f>[1]заходи!$A$12:$Q$12</f>
        <v>2.1. Промисловий комплекс</v>
      </c>
      <c r="B12" s="24">
        <v>5</v>
      </c>
      <c r="C12" s="14">
        <f>[1]заходи!D$18</f>
        <v>699884</v>
      </c>
      <c r="D12" s="30">
        <f>[1]заходи!E$18</f>
        <v>0</v>
      </c>
      <c r="E12" s="30">
        <f>[1]заходи!F$18</f>
        <v>699884</v>
      </c>
      <c r="F12" s="30">
        <f>[1]заходи!G$18</f>
        <v>0</v>
      </c>
      <c r="G12" s="30">
        <f>[1]заходи!H$18</f>
        <v>0</v>
      </c>
      <c r="H12" s="30">
        <f>[1]заходи!I$18</f>
        <v>0</v>
      </c>
      <c r="I12" s="30">
        <f>[1]заходи!J$18</f>
        <v>0</v>
      </c>
      <c r="J12" s="30">
        <f>[1]заходи!K$18</f>
        <v>0</v>
      </c>
      <c r="K12" s="30">
        <f>[1]заходи!L$18</f>
        <v>0</v>
      </c>
      <c r="L12" s="30">
        <f>[1]заходи!M$18</f>
        <v>0</v>
      </c>
      <c r="M12" s="30">
        <f>[1]заходи!N$18</f>
        <v>0</v>
      </c>
      <c r="N12" s="30">
        <f>[1]заходи!O$18</f>
        <v>0</v>
      </c>
      <c r="O12" s="29">
        <f>E12+G12+I12+K12+M12</f>
        <v>699884</v>
      </c>
      <c r="P12" s="29">
        <f>F12+H12+J12+L12+N12</f>
        <v>0</v>
      </c>
    </row>
    <row r="13" spans="1:16" x14ac:dyDescent="0.25">
      <c r="A13" s="9" t="str">
        <f>[1]заходи!$A$19:$Q$19</f>
        <v>2.2. Агропромисловий комплекс</v>
      </c>
      <c r="B13" s="25">
        <v>0</v>
      </c>
      <c r="C13" s="26">
        <f>0</f>
        <v>0</v>
      </c>
      <c r="D13" s="26">
        <f>0</f>
        <v>0</v>
      </c>
      <c r="E13" s="26">
        <f>0</f>
        <v>0</v>
      </c>
      <c r="F13" s="26">
        <f>0</f>
        <v>0</v>
      </c>
      <c r="G13" s="26">
        <f>0</f>
        <v>0</v>
      </c>
      <c r="H13" s="26">
        <f>0</f>
        <v>0</v>
      </c>
      <c r="I13" s="26">
        <f>0</f>
        <v>0</v>
      </c>
      <c r="J13" s="26">
        <f>0</f>
        <v>0</v>
      </c>
      <c r="K13" s="26">
        <f>0</f>
        <v>0</v>
      </c>
      <c r="L13" s="26">
        <f>0</f>
        <v>0</v>
      </c>
      <c r="M13" s="26">
        <f>0</f>
        <v>0</v>
      </c>
      <c r="N13" s="26">
        <f>0</f>
        <v>0</v>
      </c>
      <c r="O13" s="29">
        <f t="shared" ref="O13:O40" si="0">E13+G13+I13+K13+M13</f>
        <v>0</v>
      </c>
      <c r="P13" s="29">
        <f t="shared" ref="P13:P40" si="1">F13+H13+J13+L13+N13</f>
        <v>0</v>
      </c>
    </row>
    <row r="14" spans="1:16" ht="22.5" customHeight="1" x14ac:dyDescent="0.25">
      <c r="A14" s="9" t="str">
        <f>[1]заходи!$A$20:$Q$20</f>
        <v>2.3. Енергозабезпечення та енергоефективність</v>
      </c>
      <c r="B14" s="24">
        <v>14</v>
      </c>
      <c r="C14" s="14">
        <f>[1]заходи!D$43</f>
        <v>12029.846</v>
      </c>
      <c r="D14" s="30">
        <f>[1]заходи!E$43</f>
        <v>10285.08</v>
      </c>
      <c r="E14" s="30">
        <f>[1]заходи!F$43</f>
        <v>0</v>
      </c>
      <c r="F14" s="30">
        <f>[1]заходи!G$43</f>
        <v>0</v>
      </c>
      <c r="G14" s="30">
        <f>[1]заходи!H$43</f>
        <v>0</v>
      </c>
      <c r="H14" s="30">
        <f>[1]заходи!I$43</f>
        <v>0</v>
      </c>
      <c r="I14" s="30">
        <f>[1]заходи!J$43</f>
        <v>608.56348999999989</v>
      </c>
      <c r="J14" s="30">
        <f>[1]заходи!K$43</f>
        <v>464.93</v>
      </c>
      <c r="K14" s="30">
        <f>[1]заходи!L$43</f>
        <v>0</v>
      </c>
      <c r="L14" s="30">
        <f>[1]заходи!M$43</f>
        <v>0</v>
      </c>
      <c r="M14" s="30">
        <f>[1]заходи!N$43</f>
        <v>11421.282510000001</v>
      </c>
      <c r="N14" s="30">
        <f>[1]заходи!O$43</f>
        <v>9820.15</v>
      </c>
      <c r="O14" s="29">
        <f t="shared" si="0"/>
        <v>12029.846000000001</v>
      </c>
      <c r="P14" s="29">
        <f t="shared" si="1"/>
        <v>10285.08</v>
      </c>
    </row>
    <row r="15" spans="1:16" ht="56.25" x14ac:dyDescent="0.25">
      <c r="A15" s="9" t="str">
        <f>[1]заходи!$A$44:$Q$44</f>
        <v>2.4. Розвиток зовнішньоекономічної діяльності, міжнародної і міжрегіональної співпраці</v>
      </c>
      <c r="B15" s="24">
        <v>6</v>
      </c>
      <c r="C15" s="14">
        <f>[1]заходи!D$51</f>
        <v>20</v>
      </c>
      <c r="D15" s="30">
        <f>[1]заходи!E$51</f>
        <v>0</v>
      </c>
      <c r="E15" s="30">
        <f>[1]заходи!F$51</f>
        <v>0</v>
      </c>
      <c r="F15" s="30">
        <f>[1]заходи!G$51</f>
        <v>0</v>
      </c>
      <c r="G15" s="30">
        <f>[1]заходи!H$51</f>
        <v>0</v>
      </c>
      <c r="H15" s="30">
        <f>[1]заходи!I$51</f>
        <v>0</v>
      </c>
      <c r="I15" s="30">
        <f>[1]заходи!J$51</f>
        <v>20</v>
      </c>
      <c r="J15" s="30">
        <f>[1]заходи!K$51</f>
        <v>0</v>
      </c>
      <c r="K15" s="30">
        <f>[1]заходи!L$51</f>
        <v>0</v>
      </c>
      <c r="L15" s="30">
        <f>[1]заходи!M$51</f>
        <v>0</v>
      </c>
      <c r="M15" s="30">
        <f>[1]заходи!N$51</f>
        <v>0</v>
      </c>
      <c r="N15" s="30">
        <f>[1]заходи!O$51</f>
        <v>0</v>
      </c>
      <c r="O15" s="29">
        <f t="shared" si="0"/>
        <v>20</v>
      </c>
      <c r="P15" s="29">
        <f t="shared" si="1"/>
        <v>0</v>
      </c>
    </row>
    <row r="16" spans="1:16" ht="37.5" x14ac:dyDescent="0.25">
      <c r="A16" s="9" t="str">
        <f>[1]заходи!$A$52:$Q$52</f>
        <v>2.5. Інвестиційна діяльність та розвиток інфраструктури</v>
      </c>
      <c r="B16" s="24">
        <v>2</v>
      </c>
      <c r="C16" s="14">
        <f>[1]заходи!D$55</f>
        <v>126</v>
      </c>
      <c r="D16" s="30">
        <f>[1]заходи!E$55</f>
        <v>0</v>
      </c>
      <c r="E16" s="30">
        <f>[1]заходи!F$55</f>
        <v>0</v>
      </c>
      <c r="F16" s="30">
        <f>[1]заходи!G$55</f>
        <v>0</v>
      </c>
      <c r="G16" s="30">
        <f>[1]заходи!H$55</f>
        <v>0</v>
      </c>
      <c r="H16" s="30">
        <f>[1]заходи!I$55</f>
        <v>0</v>
      </c>
      <c r="I16" s="30">
        <f>[1]заходи!J$55</f>
        <v>6</v>
      </c>
      <c r="J16" s="30">
        <f>[1]заходи!K$55</f>
        <v>0</v>
      </c>
      <c r="K16" s="30">
        <f>[1]заходи!L$55</f>
        <v>0</v>
      </c>
      <c r="L16" s="30">
        <f>[1]заходи!M$55</f>
        <v>0</v>
      </c>
      <c r="M16" s="30">
        <f>[1]заходи!N$55</f>
        <v>120</v>
      </c>
      <c r="N16" s="30">
        <f>[1]заходи!O$55</f>
        <v>0</v>
      </c>
      <c r="O16" s="29">
        <f t="shared" si="0"/>
        <v>126</v>
      </c>
      <c r="P16" s="29">
        <f t="shared" si="1"/>
        <v>0</v>
      </c>
    </row>
    <row r="17" spans="1:16" ht="23.25" customHeight="1" x14ac:dyDescent="0.25">
      <c r="A17" s="9" t="str">
        <f>[1]заходи!$A$56:$Q$56</f>
        <v xml:space="preserve">2.6.  Транспортний комплекс
</v>
      </c>
      <c r="B17" s="24">
        <v>15</v>
      </c>
      <c r="C17" s="14">
        <f>[1]заходи!D$71</f>
        <v>93773.373999999996</v>
      </c>
      <c r="D17" s="30">
        <f>[1]заходи!E$71</f>
        <v>225.4</v>
      </c>
      <c r="E17" s="30">
        <f>[1]заходи!F$71</f>
        <v>0</v>
      </c>
      <c r="F17" s="30">
        <f>[1]заходи!G$71</f>
        <v>0</v>
      </c>
      <c r="G17" s="30">
        <f>[1]заходи!H$71</f>
        <v>0</v>
      </c>
      <c r="H17" s="30">
        <f>[1]заходи!I$71</f>
        <v>0</v>
      </c>
      <c r="I17" s="30">
        <f>[1]заходи!J$71</f>
        <v>952</v>
      </c>
      <c r="J17" s="30">
        <f>[1]заходи!K$71</f>
        <v>225.4</v>
      </c>
      <c r="K17" s="30">
        <f>[1]заходи!L$71</f>
        <v>10</v>
      </c>
      <c r="L17" s="30">
        <f>[1]заходи!M$71</f>
        <v>0</v>
      </c>
      <c r="M17" s="30">
        <f>[1]заходи!N$71</f>
        <v>92811.373999999996</v>
      </c>
      <c r="N17" s="30">
        <f>[1]заходи!O$71</f>
        <v>0</v>
      </c>
      <c r="O17" s="29">
        <f t="shared" si="0"/>
        <v>93773.373999999996</v>
      </c>
      <c r="P17" s="29">
        <f t="shared" si="1"/>
        <v>225.4</v>
      </c>
    </row>
    <row r="18" spans="1:16" ht="37.5" x14ac:dyDescent="0.25">
      <c r="A18" s="9" t="str">
        <f>[1]заходи!$A$72:$Q$72</f>
        <v>2.7. Житлово-комунальне господарство та комунальна інфраструктура</v>
      </c>
      <c r="B18" s="24">
        <v>74</v>
      </c>
      <c r="C18" s="14">
        <f>[1]заходи!D$149</f>
        <v>31688.1</v>
      </c>
      <c r="D18" s="30">
        <f>[1]заходи!E$149</f>
        <v>7008.0000000000018</v>
      </c>
      <c r="E18" s="30">
        <f>[1]заходи!F$149</f>
        <v>0</v>
      </c>
      <c r="F18" s="30">
        <f>[1]заходи!G$149</f>
        <v>0</v>
      </c>
      <c r="G18" s="30">
        <f>[1]заходи!H$149</f>
        <v>0</v>
      </c>
      <c r="H18" s="30">
        <f>[1]заходи!I$149</f>
        <v>0</v>
      </c>
      <c r="I18" s="30">
        <f>[1]заходи!J$149</f>
        <v>25775.599999999999</v>
      </c>
      <c r="J18" s="30">
        <f>[1]заходи!K$149</f>
        <v>5828.0000000000018</v>
      </c>
      <c r="K18" s="30">
        <f>[1]заходи!L$149</f>
        <v>0</v>
      </c>
      <c r="L18" s="30">
        <f>[1]заходи!M$149</f>
        <v>0</v>
      </c>
      <c r="M18" s="30">
        <f>[1]заходи!N$149</f>
        <v>5912.5</v>
      </c>
      <c r="N18" s="30">
        <f>[1]заходи!O$149</f>
        <v>1180</v>
      </c>
      <c r="O18" s="29">
        <f t="shared" si="0"/>
        <v>31688.1</v>
      </c>
      <c r="P18" s="29">
        <f t="shared" si="1"/>
        <v>7008.0000000000018</v>
      </c>
    </row>
    <row r="19" spans="1:16" x14ac:dyDescent="0.25">
      <c r="A19" s="9" t="str">
        <f>[1]заходи!$A$150:$Q$150</f>
        <v>2.8. Житлове будівництво</v>
      </c>
      <c r="B19" s="24">
        <v>0</v>
      </c>
      <c r="C19" s="14">
        <f>0</f>
        <v>0</v>
      </c>
      <c r="D19" s="30">
        <f>0</f>
        <v>0</v>
      </c>
      <c r="E19" s="30">
        <f>0</f>
        <v>0</v>
      </c>
      <c r="F19" s="30">
        <f>0</f>
        <v>0</v>
      </c>
      <c r="G19" s="30">
        <f>0</f>
        <v>0</v>
      </c>
      <c r="H19" s="30">
        <f>0</f>
        <v>0</v>
      </c>
      <c r="I19" s="30">
        <f>0</f>
        <v>0</v>
      </c>
      <c r="J19" s="30">
        <f>0</f>
        <v>0</v>
      </c>
      <c r="K19" s="30">
        <f>0</f>
        <v>0</v>
      </c>
      <c r="L19" s="30">
        <f>0</f>
        <v>0</v>
      </c>
      <c r="M19" s="30">
        <f>0</f>
        <v>0</v>
      </c>
      <c r="N19" s="30">
        <f>0</f>
        <v>0</v>
      </c>
      <c r="O19" s="29">
        <f t="shared" si="0"/>
        <v>0</v>
      </c>
      <c r="P19" s="29">
        <f t="shared" si="1"/>
        <v>0</v>
      </c>
    </row>
    <row r="20" spans="1:16" ht="21.75" customHeight="1" x14ac:dyDescent="0.25">
      <c r="A20" s="9" t="str">
        <f>[1]заходи!$A$151:$Q$151</f>
        <v>2.9. Розвиток підприємницького середовища</v>
      </c>
      <c r="B20" s="24">
        <v>12</v>
      </c>
      <c r="C20" s="14">
        <f>[1]заходи!D$163</f>
        <v>325</v>
      </c>
      <c r="D20" s="30">
        <f>[1]заходи!E$163</f>
        <v>0</v>
      </c>
      <c r="E20" s="30">
        <f>[1]заходи!F$163</f>
        <v>0</v>
      </c>
      <c r="F20" s="30">
        <f>[1]заходи!G$163</f>
        <v>0</v>
      </c>
      <c r="G20" s="30">
        <f>[1]заходи!H$163</f>
        <v>0</v>
      </c>
      <c r="H20" s="30">
        <f>[1]заходи!I$163</f>
        <v>0</v>
      </c>
      <c r="I20" s="30">
        <f>[1]заходи!J$163</f>
        <v>325</v>
      </c>
      <c r="J20" s="30">
        <f>[1]заходи!K$163</f>
        <v>0</v>
      </c>
      <c r="K20" s="30">
        <f>[1]заходи!L$163</f>
        <v>0</v>
      </c>
      <c r="L20" s="30">
        <f>[1]заходи!M$163</f>
        <v>0</v>
      </c>
      <c r="M20" s="30">
        <f>[1]заходи!N$163</f>
        <v>0</v>
      </c>
      <c r="N20" s="30">
        <f>[1]заходи!O$163</f>
        <v>0</v>
      </c>
      <c r="O20" s="29">
        <f t="shared" si="0"/>
        <v>325</v>
      </c>
      <c r="P20" s="29">
        <f t="shared" si="1"/>
        <v>0</v>
      </c>
    </row>
    <row r="21" spans="1:16" ht="56.25" x14ac:dyDescent="0.25">
      <c r="A21" s="9" t="str">
        <f>[1]заходи!$A$164:$Q$164</f>
        <v>2.10. Розвиток ринку внутрішньої торгівлі та надання побутових послуг населенню. Захист прав споживачів</v>
      </c>
      <c r="B21" s="24">
        <v>5</v>
      </c>
      <c r="C21" s="14">
        <f>[1]заходи!D$174</f>
        <v>1998.5</v>
      </c>
      <c r="D21" s="30">
        <f>[1]заходи!E$174</f>
        <v>1205</v>
      </c>
      <c r="E21" s="30">
        <f>[1]заходи!F$174</f>
        <v>0</v>
      </c>
      <c r="F21" s="30">
        <f>[1]заходи!G$174</f>
        <v>0</v>
      </c>
      <c r="G21" s="30">
        <f>[1]заходи!H$174</f>
        <v>0</v>
      </c>
      <c r="H21" s="30">
        <f>[1]заходи!I$174</f>
        <v>0</v>
      </c>
      <c r="I21" s="30">
        <f>[1]заходи!J$174</f>
        <v>1.5</v>
      </c>
      <c r="J21" s="30">
        <f>[1]заходи!K$174</f>
        <v>0</v>
      </c>
      <c r="K21" s="30">
        <f>[1]заходи!L$174</f>
        <v>1997</v>
      </c>
      <c r="L21" s="30">
        <f>[1]заходи!M$174</f>
        <v>1205</v>
      </c>
      <c r="M21" s="30">
        <f>[1]заходи!N$174</f>
        <v>0</v>
      </c>
      <c r="N21" s="30">
        <f>[1]заходи!O$174</f>
        <v>0</v>
      </c>
      <c r="O21" s="29">
        <f t="shared" si="0"/>
        <v>1998.5</v>
      </c>
      <c r="P21" s="29">
        <f t="shared" si="1"/>
        <v>1205</v>
      </c>
    </row>
    <row r="22" spans="1:16" x14ac:dyDescent="0.25">
      <c r="A22" s="9" t="str">
        <f>[1]заходи!$A$175:$Q$175</f>
        <v>2.11. Ринок праці. Зайнятість населення</v>
      </c>
      <c r="B22" s="24">
        <v>16</v>
      </c>
      <c r="C22" s="14">
        <f>[1]заходи!D$189</f>
        <v>673.90000000000009</v>
      </c>
      <c r="D22" s="30">
        <f>[1]заходи!E$189</f>
        <v>531.5</v>
      </c>
      <c r="E22" s="30">
        <f>[1]заходи!F$189</f>
        <v>0</v>
      </c>
      <c r="F22" s="30">
        <f>[1]заходи!G$189</f>
        <v>0</v>
      </c>
      <c r="G22" s="30">
        <f>[1]заходи!H$189</f>
        <v>0</v>
      </c>
      <c r="H22" s="30">
        <f>[1]заходи!I$189</f>
        <v>0</v>
      </c>
      <c r="I22" s="30">
        <f>[1]заходи!J$189</f>
        <v>207.4</v>
      </c>
      <c r="J22" s="30">
        <f>[1]заходи!K$189</f>
        <v>159</v>
      </c>
      <c r="K22" s="30">
        <f>[1]заходи!L$189</f>
        <v>130</v>
      </c>
      <c r="L22" s="30">
        <f>[1]заходи!M$189</f>
        <v>129</v>
      </c>
      <c r="M22" s="30">
        <f>[1]заходи!N$189</f>
        <v>336.5</v>
      </c>
      <c r="N22" s="30">
        <f>[1]заходи!O$189</f>
        <v>243.5</v>
      </c>
      <c r="O22" s="29">
        <f t="shared" si="0"/>
        <v>673.9</v>
      </c>
      <c r="P22" s="29">
        <f t="shared" si="1"/>
        <v>531.5</v>
      </c>
    </row>
    <row r="23" spans="1:16" ht="37.5" x14ac:dyDescent="0.25">
      <c r="A23" s="9" t="str">
        <f>[1]заходи!$A$191:$Q$191</f>
        <v>2.12. Формування спроможних територіальних громад</v>
      </c>
      <c r="B23" s="24">
        <v>17</v>
      </c>
      <c r="C23" s="14">
        <f>[1]заходи!D$208</f>
        <v>600.5</v>
      </c>
      <c r="D23" s="30">
        <f>[1]заходи!E$208</f>
        <v>27.4</v>
      </c>
      <c r="E23" s="30">
        <f>[1]заходи!F$208</f>
        <v>0</v>
      </c>
      <c r="F23" s="30">
        <f>[1]заходи!G$208</f>
        <v>0</v>
      </c>
      <c r="G23" s="30">
        <f>[1]заходи!H$208</f>
        <v>0</v>
      </c>
      <c r="H23" s="30">
        <f>[1]заходи!I$208</f>
        <v>0</v>
      </c>
      <c r="I23" s="30">
        <f>[1]заходи!J$208</f>
        <v>600.5</v>
      </c>
      <c r="J23" s="30">
        <f>[1]заходи!K$208</f>
        <v>27.4</v>
      </c>
      <c r="K23" s="30">
        <f>[1]заходи!L$208</f>
        <v>0</v>
      </c>
      <c r="L23" s="30">
        <f>[1]заходи!M$208</f>
        <v>0</v>
      </c>
      <c r="M23" s="30">
        <f>[1]заходи!N$208</f>
        <v>0</v>
      </c>
      <c r="N23" s="30">
        <f>[1]заходи!O$208</f>
        <v>0</v>
      </c>
      <c r="O23" s="29">
        <f t="shared" si="0"/>
        <v>600.5</v>
      </c>
      <c r="P23" s="29">
        <f t="shared" si="1"/>
        <v>27.4</v>
      </c>
    </row>
    <row r="24" spans="1:16" ht="37.5" x14ac:dyDescent="0.25">
      <c r="A24" s="10" t="str">
        <f>[1]заходи!$A$209:$Q$209</f>
        <v>2.13. Впровадження заходів територіального планування</v>
      </c>
      <c r="B24" s="23">
        <v>3</v>
      </c>
      <c r="C24" s="14">
        <f>[1]заходи!D$220</f>
        <v>2036</v>
      </c>
      <c r="D24" s="30">
        <f>[1]заходи!E$220</f>
        <v>0</v>
      </c>
      <c r="E24" s="30">
        <f>[1]заходи!F$220</f>
        <v>0</v>
      </c>
      <c r="F24" s="30">
        <f>[1]заходи!G$220</f>
        <v>0</v>
      </c>
      <c r="G24" s="30">
        <f>[1]заходи!H$220</f>
        <v>0</v>
      </c>
      <c r="H24" s="30">
        <f>[1]заходи!I$220</f>
        <v>0</v>
      </c>
      <c r="I24" s="30">
        <f>[1]заходи!J$220</f>
        <v>2036</v>
      </c>
      <c r="J24" s="30">
        <f>[1]заходи!K$220</f>
        <v>0</v>
      </c>
      <c r="K24" s="30">
        <f>[1]заходи!L$220</f>
        <v>0</v>
      </c>
      <c r="L24" s="30">
        <f>[1]заходи!M$220</f>
        <v>0</v>
      </c>
      <c r="M24" s="30">
        <f>[1]заходи!N$220</f>
        <v>0</v>
      </c>
      <c r="N24" s="30">
        <f>[1]заходи!O$220</f>
        <v>0</v>
      </c>
      <c r="O24" s="29">
        <f t="shared" si="0"/>
        <v>2036</v>
      </c>
      <c r="P24" s="29">
        <f t="shared" si="1"/>
        <v>0</v>
      </c>
    </row>
    <row r="25" spans="1:16" x14ac:dyDescent="0.25">
      <c r="A25" s="10" t="str">
        <f>[1]заходи!$A$221:$Q$221</f>
        <v>2.14. Розвиток земельних відносин</v>
      </c>
      <c r="B25" s="23">
        <v>2</v>
      </c>
      <c r="C25" s="14">
        <f>[1]заходи!D$224</f>
        <v>130</v>
      </c>
      <c r="D25" s="30">
        <f>[1]заходи!E$224</f>
        <v>131.1</v>
      </c>
      <c r="E25" s="30">
        <f>[1]заходи!F$224</f>
        <v>0</v>
      </c>
      <c r="F25" s="30">
        <f>[1]заходи!G$224</f>
        <v>0</v>
      </c>
      <c r="G25" s="30">
        <f>[1]заходи!H$224</f>
        <v>0</v>
      </c>
      <c r="H25" s="30">
        <f>[1]заходи!I$224</f>
        <v>0</v>
      </c>
      <c r="I25" s="30">
        <f>[1]заходи!J$224</f>
        <v>10</v>
      </c>
      <c r="J25" s="30">
        <f>[1]заходи!K$224</f>
        <v>14</v>
      </c>
      <c r="K25" s="30">
        <f>[1]заходи!L$224</f>
        <v>10</v>
      </c>
      <c r="L25" s="30">
        <f>[1]заходи!M$224</f>
        <v>28</v>
      </c>
      <c r="M25" s="30">
        <f>[1]заходи!N$224</f>
        <v>110</v>
      </c>
      <c r="N25" s="30">
        <f>[1]заходи!O$224</f>
        <v>89.1</v>
      </c>
      <c r="O25" s="29">
        <f t="shared" si="0"/>
        <v>130</v>
      </c>
      <c r="P25" s="29">
        <f t="shared" si="1"/>
        <v>131.1</v>
      </c>
    </row>
    <row r="26" spans="1:16" x14ac:dyDescent="0.25">
      <c r="A26" s="10" t="str">
        <f>[1]заходи!$A$225:$Q$225</f>
        <v>2.15. Розвиток громадянського суспільства</v>
      </c>
      <c r="B26" s="23">
        <v>4</v>
      </c>
      <c r="C26" s="14">
        <f>[1]заходи!D$230</f>
        <v>717</v>
      </c>
      <c r="D26" s="30">
        <f>[1]заходи!E$230</f>
        <v>0</v>
      </c>
      <c r="E26" s="30">
        <f>[1]заходи!F$230</f>
        <v>0</v>
      </c>
      <c r="F26" s="30">
        <f>[1]заходи!G$230</f>
        <v>0</v>
      </c>
      <c r="G26" s="30">
        <f>[1]заходи!H$230</f>
        <v>0</v>
      </c>
      <c r="H26" s="30">
        <f>[1]заходи!I$230</f>
        <v>0</v>
      </c>
      <c r="I26" s="30">
        <f>[1]заходи!J$230</f>
        <v>717</v>
      </c>
      <c r="J26" s="30">
        <f>[1]заходи!K$230</f>
        <v>0</v>
      </c>
      <c r="K26" s="30">
        <f>[1]заходи!L$230</f>
        <v>0</v>
      </c>
      <c r="L26" s="30">
        <f>[1]заходи!M$230</f>
        <v>0</v>
      </c>
      <c r="M26" s="30">
        <f>[1]заходи!N$230</f>
        <v>0</v>
      </c>
      <c r="N26" s="30">
        <f>[1]заходи!O$230</f>
        <v>0</v>
      </c>
      <c r="O26" s="29">
        <f t="shared" si="0"/>
        <v>717</v>
      </c>
      <c r="P26" s="29">
        <f t="shared" si="1"/>
        <v>0</v>
      </c>
    </row>
    <row r="27" spans="1:16" x14ac:dyDescent="0.25">
      <c r="A27" s="10" t="str">
        <f>[1]заходи!$A$231:$Q$231</f>
        <v>2.16 Розвиток міст і районів області</v>
      </c>
      <c r="B27" s="23">
        <v>0</v>
      </c>
      <c r="C27" s="14">
        <f>0</f>
        <v>0</v>
      </c>
      <c r="D27" s="30">
        <f>0</f>
        <v>0</v>
      </c>
      <c r="E27" s="30">
        <f>0</f>
        <v>0</v>
      </c>
      <c r="F27" s="30">
        <f>0</f>
        <v>0</v>
      </c>
      <c r="G27" s="30">
        <f>0</f>
        <v>0</v>
      </c>
      <c r="H27" s="30">
        <f>0</f>
        <v>0</v>
      </c>
      <c r="I27" s="30">
        <f>0</f>
        <v>0</v>
      </c>
      <c r="J27" s="30">
        <f>0</f>
        <v>0</v>
      </c>
      <c r="K27" s="30">
        <f>0</f>
        <v>0</v>
      </c>
      <c r="L27" s="30">
        <f>0</f>
        <v>0</v>
      </c>
      <c r="M27" s="30">
        <f>0</f>
        <v>0</v>
      </c>
      <c r="N27" s="30">
        <f>0</f>
        <v>0</v>
      </c>
      <c r="O27" s="29">
        <f t="shared" si="0"/>
        <v>0</v>
      </c>
      <c r="P27" s="29">
        <f t="shared" si="1"/>
        <v>0</v>
      </c>
    </row>
    <row r="28" spans="1:16" s="5" customFormat="1" ht="21" customHeight="1" x14ac:dyDescent="0.25">
      <c r="A28" s="10" t="str">
        <f>[1]заходи!$A$233:$Q$233</f>
        <v xml:space="preserve">2.17. Соціальний захист населення
</v>
      </c>
      <c r="B28" s="11">
        <v>47</v>
      </c>
      <c r="C28" s="18">
        <f>[1]заходи!D$283</f>
        <v>45033.139999999985</v>
      </c>
      <c r="D28" s="18">
        <f>[1]заходи!E$283</f>
        <v>34981.502</v>
      </c>
      <c r="E28" s="18">
        <f>[1]заходи!F$283</f>
        <v>39806.939999999988</v>
      </c>
      <c r="F28" s="18">
        <f>[1]заходи!G$283</f>
        <v>33544.730000000003</v>
      </c>
      <c r="G28" s="18">
        <f>[1]заходи!H$283</f>
        <v>558.6</v>
      </c>
      <c r="H28" s="18">
        <f>[1]заходи!I$283</f>
        <v>523.69999999999993</v>
      </c>
      <c r="I28" s="18">
        <f>[1]заходи!J$283</f>
        <v>4533.4000000000005</v>
      </c>
      <c r="J28" s="18">
        <f>[1]заходи!K$283</f>
        <v>893.072</v>
      </c>
      <c r="K28" s="18">
        <f>[1]заходи!L$283</f>
        <v>0</v>
      </c>
      <c r="L28" s="18">
        <f>[1]заходи!M$283</f>
        <v>0</v>
      </c>
      <c r="M28" s="18">
        <f>[1]заходи!N$283</f>
        <v>134.19999999999999</v>
      </c>
      <c r="N28" s="18">
        <f>[1]заходи!O$283</f>
        <v>20</v>
      </c>
      <c r="O28" s="29">
        <f t="shared" si="0"/>
        <v>45033.139999999985</v>
      </c>
      <c r="P28" s="29">
        <f t="shared" si="1"/>
        <v>34981.502</v>
      </c>
    </row>
    <row r="29" spans="1:16" x14ac:dyDescent="0.3">
      <c r="A29" s="10" t="str">
        <f>[1]заходи!$A$284:$Q$284</f>
        <v>2.18. Підтримка сім’ї, дітей та молоді</v>
      </c>
      <c r="B29" s="20">
        <v>16</v>
      </c>
      <c r="C29" s="17">
        <f>[1]заходи!D$302</f>
        <v>872.2</v>
      </c>
      <c r="D29" s="17">
        <f>[1]заходи!E$302</f>
        <v>175.7</v>
      </c>
      <c r="E29" s="17">
        <f>[1]заходи!F$302</f>
        <v>0</v>
      </c>
      <c r="F29" s="17">
        <f>[1]заходи!G$302</f>
        <v>0</v>
      </c>
      <c r="G29" s="17">
        <f>[1]заходи!H$302</f>
        <v>0</v>
      </c>
      <c r="H29" s="17">
        <f>[1]заходи!I$302</f>
        <v>0</v>
      </c>
      <c r="I29" s="17">
        <f>[1]заходи!J$302</f>
        <v>840.2</v>
      </c>
      <c r="J29" s="17">
        <f>[1]заходи!K$302</f>
        <v>175.7</v>
      </c>
      <c r="K29" s="17">
        <f>[1]заходи!L$302</f>
        <v>0</v>
      </c>
      <c r="L29" s="17">
        <f>[1]заходи!M$302</f>
        <v>0</v>
      </c>
      <c r="M29" s="17">
        <f>[1]заходи!N$302</f>
        <v>32</v>
      </c>
      <c r="N29" s="17">
        <f>[1]заходи!O$302</f>
        <v>0</v>
      </c>
      <c r="O29" s="29">
        <f t="shared" si="0"/>
        <v>872.2</v>
      </c>
      <c r="P29" s="29">
        <f t="shared" si="1"/>
        <v>175.7</v>
      </c>
    </row>
    <row r="30" spans="1:16" ht="37.5" x14ac:dyDescent="0.3">
      <c r="A30" s="10" t="str">
        <f>[1]заходи!$A$303:$Q$303</f>
        <v>2.19. Захист прав дітей-сиріт та дітей, позбавлених батьківського піклування</v>
      </c>
      <c r="B30" s="20">
        <v>6</v>
      </c>
      <c r="C30" s="17">
        <f>[1]заходи!D$309</f>
        <v>160</v>
      </c>
      <c r="D30" s="17">
        <f>[1]заходи!E$309</f>
        <v>0</v>
      </c>
      <c r="E30" s="17">
        <f>[1]заходи!F$309</f>
        <v>0</v>
      </c>
      <c r="F30" s="17">
        <f>[1]заходи!G$309</f>
        <v>0</v>
      </c>
      <c r="G30" s="17">
        <f>[1]заходи!H$309</f>
        <v>0</v>
      </c>
      <c r="H30" s="17">
        <f>[1]заходи!I$309</f>
        <v>0</v>
      </c>
      <c r="I30" s="17">
        <f>[1]заходи!J$309</f>
        <v>158</v>
      </c>
      <c r="J30" s="17">
        <f>[1]заходи!K$309</f>
        <v>0</v>
      </c>
      <c r="K30" s="17">
        <f>[1]заходи!L$309</f>
        <v>0</v>
      </c>
      <c r="L30" s="17">
        <f>[1]заходи!M$309</f>
        <v>0</v>
      </c>
      <c r="M30" s="17">
        <f>[1]заходи!N$309</f>
        <v>2</v>
      </c>
      <c r="N30" s="17">
        <f>[1]заходи!O$309</f>
        <v>0</v>
      </c>
      <c r="O30" s="29">
        <f t="shared" si="0"/>
        <v>160</v>
      </c>
      <c r="P30" s="29">
        <f t="shared" si="1"/>
        <v>0</v>
      </c>
    </row>
    <row r="31" spans="1:16" x14ac:dyDescent="0.25">
      <c r="A31" s="10" t="str">
        <f>[1]заходи!$A$310:$Q$310</f>
        <v>2.20 Освіта</v>
      </c>
      <c r="B31" s="23">
        <v>18</v>
      </c>
      <c r="C31" s="14">
        <f>[1]заходи!D$329</f>
        <v>5528.7999999999993</v>
      </c>
      <c r="D31" s="30">
        <f>[1]заходи!E$329</f>
        <v>3419.2999999999997</v>
      </c>
      <c r="E31" s="30">
        <f>[1]заходи!F$329</f>
        <v>468.3</v>
      </c>
      <c r="F31" s="30">
        <f>[1]заходи!G$329</f>
        <v>0</v>
      </c>
      <c r="G31" s="30">
        <f>[1]заходи!H$329</f>
        <v>0</v>
      </c>
      <c r="H31" s="30">
        <f>[1]заходи!I$329</f>
        <v>0</v>
      </c>
      <c r="I31" s="30">
        <f>[1]заходи!J$329</f>
        <v>4910.5</v>
      </c>
      <c r="J31" s="30">
        <f>[1]заходи!K$329</f>
        <v>3413.5999999999995</v>
      </c>
      <c r="K31" s="30">
        <f>[1]заходи!L$329</f>
        <v>0</v>
      </c>
      <c r="L31" s="30">
        <f>[1]заходи!M$329</f>
        <v>0</v>
      </c>
      <c r="M31" s="30">
        <f>[1]заходи!N$329</f>
        <v>150</v>
      </c>
      <c r="N31" s="30">
        <f>[1]заходи!O$329</f>
        <v>5.7</v>
      </c>
      <c r="O31" s="29">
        <f t="shared" si="0"/>
        <v>5528.8</v>
      </c>
      <c r="P31" s="29">
        <f t="shared" si="1"/>
        <v>3419.2999999999993</v>
      </c>
    </row>
    <row r="32" spans="1:16" x14ac:dyDescent="0.3">
      <c r="A32" s="10" t="str">
        <f>[1]заходи!$A$330:$Q$330</f>
        <v xml:space="preserve">2.21. Охорона здоров’я </v>
      </c>
      <c r="B32" s="20">
        <v>22</v>
      </c>
      <c r="C32" s="17">
        <f>[1]заходи!D$383</f>
        <v>4940.1000000000004</v>
      </c>
      <c r="D32" s="17">
        <f>[1]заходи!E$383</f>
        <v>1026.4000000000001</v>
      </c>
      <c r="E32" s="17">
        <f>[1]заходи!F$383</f>
        <v>303.60000000000002</v>
      </c>
      <c r="F32" s="17">
        <f>[1]заходи!G$383</f>
        <v>16.5</v>
      </c>
      <c r="G32" s="17">
        <f>[1]заходи!H$383</f>
        <v>0</v>
      </c>
      <c r="H32" s="17">
        <f>[1]заходи!I$383</f>
        <v>0</v>
      </c>
      <c r="I32" s="17">
        <f>[1]заходи!J$383</f>
        <v>4636.4999999999991</v>
      </c>
      <c r="J32" s="17">
        <f>[1]заходи!K$383</f>
        <v>1009.9</v>
      </c>
      <c r="K32" s="17">
        <f>[1]заходи!L$383</f>
        <v>0</v>
      </c>
      <c r="L32" s="17">
        <f>[1]заходи!M$383</f>
        <v>0</v>
      </c>
      <c r="M32" s="17">
        <f>[1]заходи!N$383</f>
        <v>0</v>
      </c>
      <c r="N32" s="17">
        <f>[1]заходи!O$383</f>
        <v>0</v>
      </c>
      <c r="O32" s="29">
        <f t="shared" si="0"/>
        <v>4940.0999999999995</v>
      </c>
      <c r="P32" s="29">
        <f t="shared" si="1"/>
        <v>1026.4000000000001</v>
      </c>
    </row>
    <row r="33" spans="1:16" x14ac:dyDescent="0.3">
      <c r="A33" s="10" t="str">
        <f>[1]заходи!$A$384:$Q$384</f>
        <v>2.22. Фізичне виховання та спорт</v>
      </c>
      <c r="B33" s="20">
        <v>9</v>
      </c>
      <c r="C33" s="17">
        <f>[1]заходи!D$401</f>
        <v>2370.1999999999998</v>
      </c>
      <c r="D33" s="17">
        <f>[1]заходи!E$401</f>
        <v>1398.5</v>
      </c>
      <c r="E33" s="17">
        <f>[1]заходи!F$401</f>
        <v>0</v>
      </c>
      <c r="F33" s="17">
        <f>[1]заходи!G$401</f>
        <v>0</v>
      </c>
      <c r="G33" s="17">
        <f>[1]заходи!H$401</f>
        <v>0</v>
      </c>
      <c r="H33" s="17">
        <f>[1]заходи!I$401</f>
        <v>0</v>
      </c>
      <c r="I33" s="17">
        <f>[1]заходи!J$401</f>
        <v>2370.1999999999998</v>
      </c>
      <c r="J33" s="17">
        <f>[1]заходи!K$401</f>
        <v>1398.5</v>
      </c>
      <c r="K33" s="17">
        <f>[1]заходи!L$401</f>
        <v>0</v>
      </c>
      <c r="L33" s="17">
        <f>[1]заходи!M$401</f>
        <v>0</v>
      </c>
      <c r="M33" s="17">
        <f>[1]заходи!N$401</f>
        <v>0</v>
      </c>
      <c r="N33" s="17">
        <f>[1]заходи!O$401</f>
        <v>0</v>
      </c>
      <c r="O33" s="29">
        <f t="shared" si="0"/>
        <v>2370.1999999999998</v>
      </c>
      <c r="P33" s="29">
        <f t="shared" si="1"/>
        <v>1398.5</v>
      </c>
    </row>
    <row r="34" spans="1:16" x14ac:dyDescent="0.3">
      <c r="A34" s="10" t="str">
        <f>[1]заходи!$A$402:$Q$402</f>
        <v>2.23. Культура і туризм</v>
      </c>
      <c r="B34" s="20">
        <v>11</v>
      </c>
      <c r="C34" s="17">
        <f>[1]заходи!D$420</f>
        <v>4877.7000000000007</v>
      </c>
      <c r="D34" s="17">
        <f>[1]заходи!E$420</f>
        <v>804.40000000000009</v>
      </c>
      <c r="E34" s="17">
        <f>[1]заходи!F$420</f>
        <v>0</v>
      </c>
      <c r="F34" s="17">
        <f>[1]заходи!G$420</f>
        <v>0</v>
      </c>
      <c r="G34" s="17">
        <f>[1]заходи!H$420</f>
        <v>0</v>
      </c>
      <c r="H34" s="17">
        <f>[1]заходи!I$420</f>
        <v>0</v>
      </c>
      <c r="I34" s="17">
        <f>[1]заходи!J$420</f>
        <v>4418.5000000000009</v>
      </c>
      <c r="J34" s="17">
        <f>[1]заходи!K$420</f>
        <v>630.20000000000005</v>
      </c>
      <c r="K34" s="17">
        <f>[1]заходи!L$420</f>
        <v>0</v>
      </c>
      <c r="L34" s="17">
        <f>[1]заходи!M$420</f>
        <v>0</v>
      </c>
      <c r="M34" s="17">
        <f>[1]заходи!N$420</f>
        <v>459.20000000000005</v>
      </c>
      <c r="N34" s="17">
        <f>[1]заходи!O$420</f>
        <v>174.20000000000002</v>
      </c>
      <c r="O34" s="29">
        <f t="shared" si="0"/>
        <v>4877.7000000000007</v>
      </c>
      <c r="P34" s="29">
        <f t="shared" si="1"/>
        <v>804.40000000000009</v>
      </c>
    </row>
    <row r="35" spans="1:16" ht="56.25" x14ac:dyDescent="0.3">
      <c r="A35" s="10" t="str">
        <f>[1]заходи!$A$421:$Q$421</f>
        <v>2.24. Заходи, пов’язані з наслідками проведення АТО. Підтримка внутрішньо переміщених осіб.</v>
      </c>
      <c r="B35" s="20">
        <v>4</v>
      </c>
      <c r="C35" s="17">
        <f>[1]заходи!D$426</f>
        <v>50.7</v>
      </c>
      <c r="D35" s="17">
        <f>[1]заходи!E$426</f>
        <v>37</v>
      </c>
      <c r="E35" s="17">
        <f>[1]заходи!F$426</f>
        <v>21.2</v>
      </c>
      <c r="F35" s="17">
        <f>[1]заходи!G$426</f>
        <v>7.5</v>
      </c>
      <c r="G35" s="17">
        <f>[1]заходи!H$426</f>
        <v>0</v>
      </c>
      <c r="H35" s="17">
        <f>[1]заходи!I$426</f>
        <v>0</v>
      </c>
      <c r="I35" s="17">
        <f>[1]заходи!J$426</f>
        <v>29.5</v>
      </c>
      <c r="J35" s="17">
        <f>[1]заходи!K$426</f>
        <v>29.5</v>
      </c>
      <c r="K35" s="17">
        <f>[1]заходи!L$426</f>
        <v>0</v>
      </c>
      <c r="L35" s="17">
        <f>[1]заходи!M$426</f>
        <v>0</v>
      </c>
      <c r="M35" s="17">
        <f>[1]заходи!N$426</f>
        <v>0</v>
      </c>
      <c r="N35" s="17">
        <f>[1]заходи!O$426</f>
        <v>0</v>
      </c>
      <c r="O35" s="29">
        <f t="shared" si="0"/>
        <v>50.7</v>
      </c>
      <c r="P35" s="29">
        <f t="shared" si="1"/>
        <v>37</v>
      </c>
    </row>
    <row r="36" spans="1:16" ht="37.5" x14ac:dyDescent="0.3">
      <c r="A36" s="10" t="str">
        <f>[1]заходи!$A$428:$Q$428</f>
        <v>2.25. Охорона навколишнього природного середовища</v>
      </c>
      <c r="B36" s="20">
        <v>4</v>
      </c>
      <c r="C36" s="17">
        <f>[1]заходи!D$439</f>
        <v>59.6</v>
      </c>
      <c r="D36" s="17">
        <f>[1]заходи!E$439</f>
        <v>23.5</v>
      </c>
      <c r="E36" s="17">
        <f>[1]заходи!F$439</f>
        <v>0</v>
      </c>
      <c r="F36" s="17">
        <f>[1]заходи!G$439</f>
        <v>0</v>
      </c>
      <c r="G36" s="17">
        <f>[1]заходи!H$439</f>
        <v>0</v>
      </c>
      <c r="H36" s="17">
        <f>[1]заходи!I$439</f>
        <v>0</v>
      </c>
      <c r="I36" s="17">
        <f>[1]заходи!J$439</f>
        <v>59.6</v>
      </c>
      <c r="J36" s="17">
        <f>[1]заходи!K$439</f>
        <v>23.5</v>
      </c>
      <c r="K36" s="17">
        <f>[1]заходи!L$439</f>
        <v>0</v>
      </c>
      <c r="L36" s="17">
        <f>[1]заходи!M$439</f>
        <v>0</v>
      </c>
      <c r="M36" s="17">
        <f>[1]заходи!N$439</f>
        <v>0</v>
      </c>
      <c r="N36" s="17">
        <f>[1]заходи!O$439</f>
        <v>0</v>
      </c>
      <c r="O36" s="29">
        <f t="shared" si="0"/>
        <v>59.6</v>
      </c>
      <c r="P36" s="29">
        <f t="shared" si="1"/>
        <v>23.5</v>
      </c>
    </row>
    <row r="37" spans="1:16" ht="37.5" x14ac:dyDescent="0.3">
      <c r="A37" s="10" t="str">
        <f>[1]заходи!$A$440:$Q$440</f>
        <v>2.26. Захист прав і свобод громадян, забезпечення законності та правопорядку</v>
      </c>
      <c r="B37" s="20">
        <v>20</v>
      </c>
      <c r="C37" s="17">
        <f>[1]заходи!D$463</f>
        <v>100</v>
      </c>
      <c r="D37" s="17">
        <f>[1]заходи!E$463</f>
        <v>0</v>
      </c>
      <c r="E37" s="17">
        <f>[1]заходи!F$463</f>
        <v>0</v>
      </c>
      <c r="F37" s="17">
        <f>[1]заходи!G$463</f>
        <v>0</v>
      </c>
      <c r="G37" s="17">
        <f>[1]заходи!H$463</f>
        <v>0</v>
      </c>
      <c r="H37" s="17">
        <f>[1]заходи!I$463</f>
        <v>0</v>
      </c>
      <c r="I37" s="17">
        <f>[1]заходи!J$463</f>
        <v>100</v>
      </c>
      <c r="J37" s="17">
        <f>[1]заходи!K$463</f>
        <v>0</v>
      </c>
      <c r="K37" s="17">
        <f>[1]заходи!L$463</f>
        <v>0</v>
      </c>
      <c r="L37" s="17">
        <f>[1]заходи!M$463</f>
        <v>0</v>
      </c>
      <c r="M37" s="17">
        <f>[1]заходи!N$463</f>
        <v>0</v>
      </c>
      <c r="N37" s="17">
        <f>[1]заходи!O$463</f>
        <v>0</v>
      </c>
      <c r="O37" s="29">
        <f t="shared" si="0"/>
        <v>100</v>
      </c>
      <c r="P37" s="29">
        <f t="shared" si="1"/>
        <v>0</v>
      </c>
    </row>
    <row r="38" spans="1:16" ht="37.5" x14ac:dyDescent="0.3">
      <c r="A38" s="10" t="str">
        <f>[1]заходи!$A$464:$Q$464</f>
        <v>2.27. Захист населення і територій від надзвичайних ситуацій</v>
      </c>
      <c r="B38" s="20">
        <v>7</v>
      </c>
      <c r="C38" s="17">
        <f>[1]заходи!D$475</f>
        <v>780.7</v>
      </c>
      <c r="D38" s="17">
        <f>[1]заходи!E$475</f>
        <v>11.827999999999999</v>
      </c>
      <c r="E38" s="17">
        <f>[1]заходи!F$475</f>
        <v>1.7</v>
      </c>
      <c r="F38" s="17">
        <f>[1]заходи!G$475</f>
        <v>1.7</v>
      </c>
      <c r="G38" s="17">
        <f>[1]заходи!H$475</f>
        <v>0</v>
      </c>
      <c r="H38" s="17">
        <f>[1]заходи!I$475</f>
        <v>0</v>
      </c>
      <c r="I38" s="17">
        <f>[1]заходи!J$475</f>
        <v>779</v>
      </c>
      <c r="J38" s="17">
        <f>[1]заходи!K$475</f>
        <v>10.128</v>
      </c>
      <c r="K38" s="17">
        <f>[1]заходи!L$475</f>
        <v>0</v>
      </c>
      <c r="L38" s="17">
        <f>[1]заходи!M$475</f>
        <v>0</v>
      </c>
      <c r="M38" s="17">
        <f>[1]заходи!N$475</f>
        <v>0</v>
      </c>
      <c r="N38" s="17">
        <f>[1]заходи!O$475</f>
        <v>0</v>
      </c>
      <c r="O38" s="29">
        <f t="shared" si="0"/>
        <v>780.7</v>
      </c>
      <c r="P38" s="29">
        <f t="shared" si="1"/>
        <v>11.827999999999999</v>
      </c>
    </row>
    <row r="39" spans="1:16" ht="56.25" x14ac:dyDescent="0.3">
      <c r="A39" s="10" t="str">
        <f>[1]заходи!$A$476:$Q$476</f>
        <v>2.28 Розвиток інформаційного простору. Забезпечення доступу до неупереджених джерел інформації</v>
      </c>
      <c r="B39" s="20">
        <v>10</v>
      </c>
      <c r="C39" s="17">
        <f>[1]заходи!D$487</f>
        <v>270</v>
      </c>
      <c r="D39" s="17">
        <f>[1]заходи!E$487</f>
        <v>135.5</v>
      </c>
      <c r="E39" s="17">
        <f>[1]заходи!F$487</f>
        <v>0</v>
      </c>
      <c r="F39" s="17">
        <f>[1]заходи!G$487</f>
        <v>0</v>
      </c>
      <c r="G39" s="17">
        <f>[1]заходи!H$487</f>
        <v>0</v>
      </c>
      <c r="H39" s="17">
        <f>[1]заходи!I$487</f>
        <v>0</v>
      </c>
      <c r="I39" s="17">
        <f>[1]заходи!J$487</f>
        <v>270</v>
      </c>
      <c r="J39" s="17">
        <f>[1]заходи!K$487</f>
        <v>135.5</v>
      </c>
      <c r="K39" s="17">
        <f>[1]заходи!L$487</f>
        <v>0</v>
      </c>
      <c r="L39" s="17">
        <f>[1]заходи!M$487</f>
        <v>0</v>
      </c>
      <c r="M39" s="17">
        <f>[1]заходи!N$487</f>
        <v>0</v>
      </c>
      <c r="N39" s="17">
        <f>[1]заходи!O$487</f>
        <v>0</v>
      </c>
      <c r="O39" s="29">
        <f t="shared" si="0"/>
        <v>270</v>
      </c>
      <c r="P39" s="29">
        <f t="shared" si="1"/>
        <v>135.5</v>
      </c>
    </row>
    <row r="40" spans="1:16" s="13" customFormat="1" x14ac:dyDescent="0.3">
      <c r="A40" s="12" t="s">
        <v>10</v>
      </c>
      <c r="B40" s="21">
        <f>SUM(B12:B39)</f>
        <v>349</v>
      </c>
      <c r="C40" s="19">
        <f>SUM(C12:C39)-C22</f>
        <v>908371.45999999973</v>
      </c>
      <c r="D40" s="19">
        <f>SUM(D12:D39)-D22</f>
        <v>60895.610000000008</v>
      </c>
      <c r="E40" s="19">
        <f t="shared" ref="E40:N40" si="2">SUM(E12:E39)-E22</f>
        <v>740485.73999999987</v>
      </c>
      <c r="F40" s="19">
        <f t="shared" si="2"/>
        <v>33570.43</v>
      </c>
      <c r="G40" s="19">
        <f t="shared" si="2"/>
        <v>558.6</v>
      </c>
      <c r="H40" s="19">
        <f t="shared" si="2"/>
        <v>523.69999999999993</v>
      </c>
      <c r="I40" s="19">
        <f t="shared" si="2"/>
        <v>54157.563489999993</v>
      </c>
      <c r="J40" s="19">
        <f t="shared" si="2"/>
        <v>14279.330000000002</v>
      </c>
      <c r="K40" s="19">
        <f t="shared" si="2"/>
        <v>2017</v>
      </c>
      <c r="L40" s="19">
        <f t="shared" si="2"/>
        <v>1233</v>
      </c>
      <c r="M40" s="19">
        <f t="shared" si="2"/>
        <v>111152.55650999999</v>
      </c>
      <c r="N40" s="19">
        <f t="shared" si="2"/>
        <v>11289.150000000001</v>
      </c>
      <c r="O40" s="29">
        <f t="shared" si="0"/>
        <v>908371.45999999985</v>
      </c>
      <c r="P40" s="29">
        <f t="shared" si="1"/>
        <v>60895.61</v>
      </c>
    </row>
    <row r="41" spans="1:16" x14ac:dyDescent="0.3">
      <c r="C41" s="15">
        <f>E40+G40+I40+K40+M40</f>
        <v>908371.45999999985</v>
      </c>
      <c r="D41" s="15">
        <f>F40+H40+J40+L40+N40</f>
        <v>60895.61</v>
      </c>
    </row>
  </sheetData>
  <mergeCells count="11">
    <mergeCell ref="I8:J10"/>
    <mergeCell ref="K8:L10"/>
    <mergeCell ref="M8:N10"/>
    <mergeCell ref="E7:N7"/>
    <mergeCell ref="A2:M4"/>
    <mergeCell ref="A6:A10"/>
    <mergeCell ref="B6:B10"/>
    <mergeCell ref="C6:N6"/>
    <mergeCell ref="C7:D10"/>
    <mergeCell ref="E8:F10"/>
    <mergeCell ref="G8:H10"/>
  </mergeCells>
  <pageMargins left="0.59055118110236227" right="0.19685039370078741" top="0.78740157480314965" bottom="0.39370078740157483" header="0.31496062992125984" footer="0.31496062992125984"/>
  <pageSetup paperSize="9" scale="65" fitToHeight="0" orientation="landscape" useFirstPageNumber="1" r:id="rId1"/>
  <headerFooter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зах</vt:lpstr>
      <vt:lpstr>'фін зах'!Заголовки_для_печати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blossom</cp:lastModifiedBy>
  <cp:lastPrinted>2021-01-28T12:21:41Z</cp:lastPrinted>
  <dcterms:created xsi:type="dcterms:W3CDTF">2018-09-28T13:56:41Z</dcterms:created>
  <dcterms:modified xsi:type="dcterms:W3CDTF">2021-01-28T13:12:38Z</dcterms:modified>
</cp:coreProperties>
</file>