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736" windowHeight="11256"/>
  </bookViews>
  <sheets>
    <sheet name="заходи-2018" sheetId="1" r:id="rId1"/>
  </sheets>
  <externalReferences>
    <externalReference r:id="rId2"/>
  </externalReferences>
  <definedNames>
    <definedName name="_xlnm.Print_Titles" localSheetId="0">'заходи-2018'!$11:$11</definedName>
    <definedName name="_xlnm.Print_Area" localSheetId="0">'заходи-2018'!$A$1:$U$62</definedName>
  </definedNames>
  <calcPr calcId="162913"/>
</workbook>
</file>

<file path=xl/calcChain.xml><?xml version="1.0" encoding="utf-8"?>
<calcChain xmlns="http://schemas.openxmlformats.org/spreadsheetml/2006/main">
  <c r="I18" i="1" l="1"/>
  <c r="K55" i="1" l="1"/>
  <c r="H55" i="1"/>
  <c r="I54" i="1"/>
  <c r="F54" i="1"/>
  <c r="M46" i="1"/>
  <c r="M47" i="1" s="1"/>
  <c r="I46" i="1"/>
  <c r="F46" i="1"/>
  <c r="F43" i="1"/>
  <c r="I41" i="1"/>
  <c r="F41" i="1"/>
  <c r="I35" i="1"/>
  <c r="F35" i="1"/>
  <c r="F18" i="1" l="1"/>
  <c r="J18" i="1"/>
  <c r="F29" i="1"/>
  <c r="K29" i="1" l="1"/>
  <c r="K47" i="1" s="1"/>
  <c r="H18" i="1" l="1"/>
  <c r="K18" i="1"/>
  <c r="C13" i="1"/>
  <c r="I36" i="1" l="1"/>
  <c r="I43" i="1"/>
  <c r="M55" i="1" l="1"/>
  <c r="I39" i="1"/>
  <c r="F39" i="1"/>
  <c r="I26" i="1"/>
  <c r="I47" i="1" s="1"/>
  <c r="F26" i="1"/>
  <c r="F47" i="1" s="1"/>
  <c r="F55" i="1" l="1"/>
  <c r="I55" i="1"/>
</calcChain>
</file>

<file path=xl/sharedStrings.xml><?xml version="1.0" encoding="utf-8"?>
<sst xmlns="http://schemas.openxmlformats.org/spreadsheetml/2006/main" count="136" uniqueCount="112">
  <si>
    <t>Зміст заходу</t>
  </si>
  <si>
    <t>Виконавець</t>
  </si>
  <si>
    <t>Витрати на реалізацію, тис.грн.</t>
  </si>
  <si>
    <t>у тому числі за рахунок коштів:</t>
  </si>
  <si>
    <t>Всього</t>
  </si>
  <si>
    <t>місцевих бюджетів</t>
  </si>
  <si>
    <t>бюджету
міст і 
районів</t>
  </si>
  <si>
    <t>інших 
джерел</t>
  </si>
  <si>
    <t>Очікуваний 
результат</t>
  </si>
  <si>
    <t>1.</t>
  </si>
  <si>
    <t>2.</t>
  </si>
  <si>
    <t>Держав-
ного
бюджету</t>
  </si>
  <si>
    <t>облас-
ного
бюджету</t>
  </si>
  <si>
    <t>підпри-
ємств</t>
  </si>
  <si>
    <t xml:space="preserve">Термін
виконан-
ня </t>
  </si>
  <si>
    <t>найменування показника</t>
  </si>
  <si>
    <t>№
з/п</t>
  </si>
  <si>
    <t>Проводити енергоаудит та заходи зі зменшення енерговитрат у адміністративних будівлях та об’єктах соціальної інфраструктури</t>
  </si>
  <si>
    <t>економія енергоресурсів</t>
  </si>
  <si>
    <t>3.</t>
  </si>
  <si>
    <t>4.</t>
  </si>
  <si>
    <t>Промивка систем опалення</t>
  </si>
  <si>
    <t>6.</t>
  </si>
  <si>
    <t>зниження тепловитрат, збільшення рівня комфорту</t>
  </si>
  <si>
    <t xml:space="preserve">формування енергоефективної поведінки </t>
  </si>
  <si>
    <t>Управління міського господарства Новогродівської міської ради</t>
  </si>
  <si>
    <t>Новогродівський міський відділ освіти, управління міського господарства, відділ культури міста</t>
  </si>
  <si>
    <t>Підтримка функціонування програмного забезпечення "Енергосервіс: облік, контроль, економія" та розширення переліку закладів, підключених до програми та ведення щоденного моніторінгу споживання енергоресурсів</t>
  </si>
  <si>
    <r>
      <t>Проведення інформаційно-роз</t>
    </r>
    <r>
      <rPr>
        <sz val="10"/>
        <rFont val="Calibri"/>
        <family val="2"/>
        <charset val="204"/>
      </rPr>
      <t>′</t>
    </r>
    <r>
      <rPr>
        <sz val="10"/>
        <rFont val="Times New Roman"/>
        <family val="1"/>
        <charset val="204"/>
      </rPr>
      <t>яснювальних бесід з дітьми та дорослими у дошкільних закладах та школах на предмет правил ощадливого використання енергії</t>
    </r>
  </si>
  <si>
    <t xml:space="preserve">управління міського господарства новогродівської міської ради </t>
  </si>
  <si>
    <t>Білецька Наталія Павлівна 050-937-90-80</t>
  </si>
  <si>
    <t>Всього:</t>
  </si>
  <si>
    <t>Новогродівський міський відділ освіти, ЗОШ № 8</t>
  </si>
  <si>
    <t>строк окупності, роки</t>
  </si>
  <si>
    <t>відділ освіти, ЗОШ № 8 - 84 м кв. (46 шт.)</t>
  </si>
  <si>
    <t>Заміна старих дерев′яних вікон на нові  енергоефективні</t>
  </si>
  <si>
    <t>відділ освіти, ЗОШ № 10 - 178 шт.</t>
  </si>
  <si>
    <t>Встановлення зарадіаторних екранів (рефлекторів)</t>
  </si>
  <si>
    <t>КЛПУ Новогродівська центральна міська лікарня - 139 шт.</t>
  </si>
  <si>
    <t>підвищення ефективності роботи опалювальних приладів на 5-7 %, підвищення тем-ри в приміщенні на 1-3 град.</t>
  </si>
  <si>
    <t>формування енергоощадливої свідомості</t>
  </si>
  <si>
    <t>зменшення споживання електричної енергії на вуличне освітлення</t>
  </si>
  <si>
    <t>значення показника ( тис. грн. або %)</t>
  </si>
  <si>
    <t>27,030 тис грн/рік</t>
  </si>
  <si>
    <t>22,880 тис грн/рік</t>
  </si>
  <si>
    <t>13,604 тис грн/рік</t>
  </si>
  <si>
    <t>18,450 тисгрн/рік</t>
  </si>
  <si>
    <t>88,33 тис грн/рік</t>
  </si>
  <si>
    <r>
      <t xml:space="preserve">Всього по розділу </t>
    </r>
    <r>
      <rPr>
        <b/>
        <i/>
        <sz val="14"/>
        <color theme="1"/>
        <rFont val="Calibri"/>
        <family val="2"/>
        <charset val="204"/>
      </rPr>
      <t>III</t>
    </r>
    <r>
      <rPr>
        <b/>
        <i/>
        <sz val="14"/>
        <color theme="1"/>
        <rFont val="Times New Roman"/>
        <family val="1"/>
        <charset val="204"/>
      </rPr>
      <t>:</t>
    </r>
  </si>
  <si>
    <t>Програма енергоефективності та енергозбереження м. Новогродівка на 2019-2020 роки</t>
  </si>
  <si>
    <t>2019-2020</t>
  </si>
  <si>
    <t>Завдання</t>
  </si>
  <si>
    <t>1) сума отриманих ОСББ кредитів на енергоефективність</t>
  </si>
  <si>
    <t>220 тис. грн</t>
  </si>
  <si>
    <r>
      <t>Участь об</t>
    </r>
    <r>
      <rPr>
        <sz val="11"/>
        <rFont val="Calibri"/>
        <family val="2"/>
        <charset val="204"/>
      </rPr>
      <t>´</t>
    </r>
    <r>
      <rPr>
        <sz val="11"/>
        <rFont val="Times New Roman"/>
        <family val="1"/>
        <charset val="204"/>
      </rPr>
      <t xml:space="preserve">єднань співвласників багатоквартирних будинків у державній програмі "Теплі кредити"  на заходи з підвищення енергоефективності    </t>
    </r>
  </si>
  <si>
    <t>Участь міста у регіональній програмі "Тепло Донеччини" із проектами з реконструкції внутрішньо будинкових електричних мереж 10-ти багатоповерхових будинків</t>
  </si>
  <si>
    <t xml:space="preserve">Реалізація 10-ти проектів з реконструкції внутрішньо будинкових  електричних мереж загального користування </t>
  </si>
  <si>
    <t>управління міського господарства, ОСББ, обласна держадміністрація</t>
  </si>
  <si>
    <t>1) економія електроенергії, кВт*годин</t>
  </si>
  <si>
    <t>1008808 (19 %)</t>
  </si>
  <si>
    <t>2) економія коштів</t>
  </si>
  <si>
    <t>9,6 років</t>
  </si>
  <si>
    <t>Всього по розділу I:</t>
  </si>
  <si>
    <t>Провести енергоаудит на  ЗДО "Золотий ключик"</t>
  </si>
  <si>
    <t>Поглиблене розуміння основних витрат енергії</t>
  </si>
  <si>
    <t>Відкритий шлях до енергосервісу або кредиту на енергоефективні заходи</t>
  </si>
  <si>
    <t>1694,8 тис. грн.</t>
  </si>
  <si>
    <t>група реалізації проекту + НЕФКО</t>
  </si>
  <si>
    <t>Реалізація проекту "Підвищення енергоефективності у дитячому садку № 16 "Радість" м. Новогродівка"</t>
  </si>
  <si>
    <t>1) економія енергоресурсів</t>
  </si>
  <si>
    <t xml:space="preserve">2) економія коштів </t>
  </si>
  <si>
    <t>468,183 тис. гн/рік</t>
  </si>
  <si>
    <t>ел. ен. - 21,0 тис. кВт/рік                 вугілля - 107 т /рік</t>
  </si>
  <si>
    <t xml:space="preserve">   10 %   або   36,060 тис грн/рік</t>
  </si>
  <si>
    <t>економія теплоенергії</t>
  </si>
  <si>
    <t>5.</t>
  </si>
  <si>
    <t>Підключення музичної школи до локальної твердопаливної котельної ПП "Енергія"</t>
  </si>
  <si>
    <t>1) економія електроенергії</t>
  </si>
  <si>
    <t>24 тис. кВт</t>
  </si>
  <si>
    <t>67,9 тис. грн.</t>
  </si>
  <si>
    <t>3 місяці</t>
  </si>
  <si>
    <t>відділ освіти, ЗОШ № 9 -        87 шт.</t>
  </si>
  <si>
    <t>управління міського господарства Новогродівської  міської ради</t>
  </si>
  <si>
    <t>ОСББ "Мир",                                  ОСББ "Супутник"</t>
  </si>
  <si>
    <t>Розділ I. Забезпечення ефективного функціонування житлово- комунального господарства міста</t>
  </si>
  <si>
    <t>Розділ II.  Скорочення енерговитрат бюджетними закладами міста</t>
  </si>
  <si>
    <t>Новогродівський міський відділ освіти, управління міського господарства Новогродівської міської ради</t>
  </si>
  <si>
    <t xml:space="preserve">Новогродівський міський відділ освіти, ЗДО "Берізка" </t>
  </si>
  <si>
    <t>8,7  років</t>
  </si>
  <si>
    <t>відділ культури                                   м. Новогродівка</t>
  </si>
  <si>
    <t>економія коштів</t>
  </si>
  <si>
    <t>94,00 тис грн/рік</t>
  </si>
  <si>
    <t>1 оп. сезон</t>
  </si>
  <si>
    <t>управління міського господарства Новогродівської міської ради</t>
  </si>
  <si>
    <t>7.</t>
  </si>
  <si>
    <t>Заміна вуличних світильников на LED 10 одиниць по вул. Паркова</t>
  </si>
  <si>
    <t>6 місяців</t>
  </si>
  <si>
    <t>Диспетчерізація  вуличного освітлення</t>
  </si>
  <si>
    <t>8.</t>
  </si>
  <si>
    <t>1) економія ел. енергії</t>
  </si>
  <si>
    <t>38,16 кВт/рік</t>
  </si>
  <si>
    <t>107,99 тис. грн/рік</t>
  </si>
  <si>
    <t>1,5 роки</t>
  </si>
  <si>
    <r>
      <t xml:space="preserve">Всього по розділу </t>
    </r>
    <r>
      <rPr>
        <b/>
        <sz val="14"/>
        <color theme="1"/>
        <rFont val="Times New Roman"/>
        <family val="1"/>
        <charset val="204"/>
      </rPr>
      <t>II</t>
    </r>
    <r>
      <rPr>
        <b/>
        <i/>
        <sz val="14"/>
        <color theme="1"/>
        <rFont val="Times New Roman"/>
        <family val="1"/>
        <charset val="204"/>
      </rPr>
      <t xml:space="preserve">: </t>
    </r>
  </si>
  <si>
    <t>Розділ III. Виховання енергоощадливої поведінки і свідомості</t>
  </si>
  <si>
    <t xml:space="preserve">1) економія енергоресурсів </t>
  </si>
  <si>
    <t>ел. ен. - 10%              вода - 5 %              тепло - 10 %</t>
  </si>
  <si>
    <t>2) виховання енергоощадливої поведінки</t>
  </si>
  <si>
    <t>Виготовлення рекламної продукції (банерів, флаєрів, сітілайтів та ін.)</t>
  </si>
  <si>
    <t>Формування енергоощадливої поведінки і свідомості</t>
  </si>
  <si>
    <t>Гол. спеціаліст відділу житлової політики та енергозбереження</t>
  </si>
  <si>
    <t>Оформлення обліку споживання електроенергії місцями загального користування лічильниками (12 будинків)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</si>
</sst>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i/>
      <sz val="14"/>
      <color theme="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2">
    <xf numFmtId="0" fontId="0" fillId="0" borderId="0" xfId="0"/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8" fillId="0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6" fillId="2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7" fillId="0" borderId="0" xfId="0" applyFont="1" applyFill="1"/>
    <xf numFmtId="0" fontId="3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1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 applyAlignment="1">
      <alignment vertical="top"/>
    </xf>
    <xf numFmtId="0" fontId="14" fillId="0" borderId="0" xfId="0" applyFont="1" applyFill="1"/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4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3" fillId="0" borderId="4" xfId="0" applyNumberFormat="1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20" fillId="0" borderId="5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4" xfId="0" applyFont="1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5" fillId="0" borderId="4" xfId="0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164" fontId="4" fillId="0" borderId="4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6" fillId="0" borderId="0" xfId="0" applyFont="1" applyFill="1" applyAlignment="1"/>
    <xf numFmtId="0" fontId="0" fillId="0" borderId="0" xfId="0" applyAlignment="1"/>
    <xf numFmtId="0" fontId="27" fillId="0" borderId="6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7" fillId="0" borderId="6" xfId="0" applyFont="1" applyFill="1" applyBorder="1" applyAlignment="1">
      <alignment horizontal="center" vertical="top" wrapText="1"/>
    </xf>
    <xf numFmtId="0" fontId="29" fillId="0" borderId="10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top"/>
    </xf>
    <xf numFmtId="0" fontId="20" fillId="0" borderId="10" xfId="0" applyFont="1" applyBorder="1" applyAlignment="1"/>
    <xf numFmtId="0" fontId="20" fillId="0" borderId="3" xfId="0" applyFont="1" applyBorder="1" applyAlignment="1"/>
    <xf numFmtId="164" fontId="3" fillId="0" borderId="4" xfId="0" applyNumberFormat="1" applyFont="1" applyFill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top" wrapText="1"/>
    </xf>
    <xf numFmtId="0" fontId="19" fillId="0" borderId="10" xfId="0" applyFont="1" applyBorder="1" applyAlignment="1"/>
    <xf numFmtId="0" fontId="19" fillId="0" borderId="3" xfId="0" applyFont="1" applyBorder="1" applyAlignment="1"/>
    <xf numFmtId="0" fontId="17" fillId="0" borderId="10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4" fillId="0" borderId="6" xfId="0" applyFont="1" applyFill="1" applyBorder="1" applyAlignment="1">
      <alignment horizontal="center" vertical="top"/>
    </xf>
    <xf numFmtId="0" fontId="17" fillId="0" borderId="10" xfId="0" applyFont="1" applyBorder="1" applyAlignment="1"/>
    <xf numFmtId="0" fontId="17" fillId="0" borderId="3" xfId="0" applyFont="1" applyBorder="1" applyAlignment="1"/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center"/>
    </xf>
    <xf numFmtId="0" fontId="21" fillId="0" borderId="10" xfId="0" applyFont="1" applyBorder="1" applyAlignment="1"/>
    <xf numFmtId="0" fontId="21" fillId="0" borderId="3" xfId="0" applyFont="1" applyBorder="1" applyAlignment="1"/>
    <xf numFmtId="0" fontId="23" fillId="0" borderId="10" xfId="0" applyFont="1" applyBorder="1" applyAlignment="1"/>
    <xf numFmtId="0" fontId="23" fillId="0" borderId="3" xfId="0" applyFont="1" applyBorder="1" applyAlignment="1"/>
    <xf numFmtId="0" fontId="30" fillId="0" borderId="6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left" vertical="top" wrapText="1"/>
    </xf>
    <xf numFmtId="165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9" fontId="1" fillId="0" borderId="11" xfId="0" applyNumberFormat="1" applyFont="1" applyFill="1" applyBorder="1" applyAlignment="1">
      <alignment horizontal="center" vertical="center"/>
    </xf>
    <xf numFmtId="0" fontId="0" fillId="0" borderId="15" xfId="0" applyBorder="1" applyAlignment="1"/>
    <xf numFmtId="0" fontId="0" fillId="0" borderId="12" xfId="0" applyBorder="1" applyAlignment="1"/>
    <xf numFmtId="164" fontId="4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wuntex\Desktop\&#1055;&#1088;&#1086;&#1075;&#1088;&#1072;&#1084;&#1084;&#1072;%20&#1089;&#1086;&#1094;&#1077;&#1082;&#1086;&#1085;&#1086;&#1084;\&#1085;&#1072;%202019%20&#1088;&#1110;&#1082;\&#1076;&#1086;&#1076;%204%20&#1047;&#1072;&#1093;&#1086;&#1076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ходи-2018"/>
      <sheetName val="Лист1"/>
    </sheetNames>
    <sheetDataSet>
      <sheetData sheetId="0">
        <row r="39">
          <cell r="C39" t="str">
            <v>Відшкодування відсоткових ставок за залученими кредитами, що надаються ОСББ  на заходи з підвищення енергоефективності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view="pageBreakPreview" topLeftCell="D1" zoomScaleNormal="90" zoomScaleSheetLayoutView="100" workbookViewId="0">
      <selection activeCell="L14" sqref="L14"/>
    </sheetView>
  </sheetViews>
  <sheetFormatPr defaultColWidth="9.109375" defaultRowHeight="13.8" x14ac:dyDescent="0.25"/>
  <cols>
    <col min="1" max="1" width="26.88671875" style="6" customWidth="1"/>
    <col min="2" max="2" width="4.5546875" style="9" customWidth="1"/>
    <col min="3" max="3" width="25.33203125" style="7" customWidth="1"/>
    <col min="4" max="4" width="9.88671875" style="6" customWidth="1"/>
    <col min="5" max="5" width="18.109375" style="6" customWidth="1"/>
    <col min="6" max="6" width="12" style="6" customWidth="1"/>
    <col min="7" max="7" width="11.6640625" style="6" customWidth="1"/>
    <col min="8" max="8" width="10.88671875" style="6" customWidth="1"/>
    <col min="9" max="9" width="10.44140625" style="6" customWidth="1"/>
    <col min="10" max="10" width="12" style="6" customWidth="1"/>
    <col min="11" max="11" width="10.44140625" style="6" customWidth="1"/>
    <col min="12" max="12" width="16.6640625" style="8" customWidth="1"/>
    <col min="13" max="13" width="16.5546875" style="6" customWidth="1"/>
    <col min="14" max="14" width="10.33203125" style="6" customWidth="1"/>
    <col min="15" max="16384" width="9.109375" style="6"/>
  </cols>
  <sheetData>
    <row r="1" spans="1:21" s="4" customFormat="1" ht="15.6" x14ac:dyDescent="0.3">
      <c r="B1" s="13"/>
      <c r="C1" s="14"/>
      <c r="F1" s="76">
        <v>10</v>
      </c>
      <c r="L1" s="76"/>
    </row>
    <row r="2" spans="1:21" s="4" customFormat="1" ht="15.6" x14ac:dyDescent="0.3">
      <c r="B2" s="13"/>
      <c r="C2" s="14"/>
      <c r="L2" s="110"/>
      <c r="M2" s="111"/>
      <c r="N2" s="111"/>
    </row>
    <row r="3" spans="1:21" s="4" customFormat="1" ht="15.6" x14ac:dyDescent="0.3">
      <c r="B3" s="13"/>
      <c r="C3" s="14"/>
      <c r="L3" s="110"/>
      <c r="M3" s="111"/>
      <c r="N3" s="111"/>
    </row>
    <row r="4" spans="1:21" s="4" customFormat="1" x14ac:dyDescent="0.25">
      <c r="B4" s="13"/>
      <c r="C4" s="14"/>
      <c r="L4" s="15"/>
      <c r="M4" s="1"/>
    </row>
    <row r="5" spans="1:21" ht="17.399999999999999" x14ac:dyDescent="0.25">
      <c r="A5" s="137" t="s">
        <v>49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4"/>
      <c r="O5" s="4"/>
      <c r="P5" s="4"/>
      <c r="Q5" s="4"/>
      <c r="R5" s="4"/>
      <c r="S5" s="4"/>
      <c r="T5" s="4"/>
      <c r="U5" s="4"/>
    </row>
    <row r="6" spans="1:21" s="1" customFormat="1" ht="17.399999999999999" x14ac:dyDescent="0.3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2"/>
      <c r="O6" s="2"/>
      <c r="P6" s="2"/>
      <c r="Q6" s="2"/>
    </row>
    <row r="7" spans="1:21" s="1" customFormat="1" ht="15" customHeight="1" x14ac:dyDescent="0.25">
      <c r="A7" s="115" t="s">
        <v>51</v>
      </c>
      <c r="B7" s="120" t="s">
        <v>16</v>
      </c>
      <c r="C7" s="115" t="s">
        <v>0</v>
      </c>
      <c r="D7" s="120" t="s">
        <v>14</v>
      </c>
      <c r="E7" s="115" t="s">
        <v>1</v>
      </c>
      <c r="F7" s="118" t="s">
        <v>2</v>
      </c>
      <c r="G7" s="125"/>
      <c r="H7" s="125"/>
      <c r="I7" s="125"/>
      <c r="J7" s="125"/>
      <c r="K7" s="119"/>
      <c r="L7" s="127" t="s">
        <v>8</v>
      </c>
      <c r="M7" s="128"/>
      <c r="N7" s="120" t="s">
        <v>33</v>
      </c>
    </row>
    <row r="8" spans="1:21" s="1" customFormat="1" x14ac:dyDescent="0.25">
      <c r="A8" s="116"/>
      <c r="B8" s="126"/>
      <c r="C8" s="116"/>
      <c r="D8" s="126"/>
      <c r="E8" s="116"/>
      <c r="F8" s="115" t="s">
        <v>4</v>
      </c>
      <c r="G8" s="122" t="s">
        <v>3</v>
      </c>
      <c r="H8" s="123"/>
      <c r="I8" s="123"/>
      <c r="J8" s="123"/>
      <c r="K8" s="124"/>
      <c r="L8" s="129"/>
      <c r="M8" s="130"/>
      <c r="N8" s="163"/>
    </row>
    <row r="9" spans="1:21" s="1" customFormat="1" ht="15" customHeight="1" x14ac:dyDescent="0.25">
      <c r="A9" s="116"/>
      <c r="B9" s="126"/>
      <c r="C9" s="116"/>
      <c r="D9" s="126"/>
      <c r="E9" s="116"/>
      <c r="F9" s="116"/>
      <c r="G9" s="120" t="s">
        <v>11</v>
      </c>
      <c r="H9" s="118" t="s">
        <v>5</v>
      </c>
      <c r="I9" s="119"/>
      <c r="J9" s="120" t="s">
        <v>13</v>
      </c>
      <c r="K9" s="120" t="s">
        <v>7</v>
      </c>
      <c r="L9" s="120" t="s">
        <v>15</v>
      </c>
      <c r="M9" s="120" t="s">
        <v>42</v>
      </c>
      <c r="N9" s="163"/>
    </row>
    <row r="10" spans="1:21" s="1" customFormat="1" ht="41.4" x14ac:dyDescent="0.25">
      <c r="A10" s="117"/>
      <c r="B10" s="121"/>
      <c r="C10" s="117"/>
      <c r="D10" s="121"/>
      <c r="E10" s="117"/>
      <c r="F10" s="117"/>
      <c r="G10" s="121"/>
      <c r="H10" s="10" t="s">
        <v>12</v>
      </c>
      <c r="I10" s="10" t="s">
        <v>6</v>
      </c>
      <c r="J10" s="121"/>
      <c r="K10" s="121"/>
      <c r="L10" s="121"/>
      <c r="M10" s="121"/>
      <c r="N10" s="94"/>
    </row>
    <row r="11" spans="1:21" s="1" customFormat="1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3">
        <v>9</v>
      </c>
      <c r="J11" s="11">
        <v>10</v>
      </c>
      <c r="K11" s="11">
        <v>11</v>
      </c>
      <c r="L11" s="12">
        <v>12</v>
      </c>
      <c r="M11" s="12">
        <v>13</v>
      </c>
      <c r="N11" s="11">
        <v>14</v>
      </c>
    </row>
    <row r="12" spans="1:21" s="1" customFormat="1" ht="15.6" x14ac:dyDescent="0.3">
      <c r="A12" s="112" t="s">
        <v>84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4"/>
    </row>
    <row r="13" spans="1:21" s="1" customFormat="1" ht="100.8" customHeight="1" x14ac:dyDescent="0.25">
      <c r="A13" s="207" t="s">
        <v>54</v>
      </c>
      <c r="B13" s="66" t="s">
        <v>9</v>
      </c>
      <c r="C13" s="79" t="str">
        <f>'[1]заходи-2018'!$C$39</f>
        <v>Відшкодування відсоткових ставок за залученими кредитами, що надаються ОСББ  на заходи з підвищення енергоефективності</v>
      </c>
      <c r="D13" s="77" t="s">
        <v>50</v>
      </c>
      <c r="E13" s="78" t="s">
        <v>82</v>
      </c>
      <c r="F13" s="38">
        <v>50</v>
      </c>
      <c r="G13" s="38"/>
      <c r="H13" s="18"/>
      <c r="I13" s="18">
        <v>50</v>
      </c>
      <c r="J13" s="18"/>
      <c r="K13" s="36"/>
      <c r="L13" s="65" t="s">
        <v>52</v>
      </c>
      <c r="M13" s="67" t="s">
        <v>53</v>
      </c>
      <c r="N13" s="33"/>
    </row>
    <row r="14" spans="1:21" s="1" customFormat="1" ht="31.8" customHeight="1" x14ac:dyDescent="0.25">
      <c r="A14" s="208"/>
      <c r="B14" s="198" t="s">
        <v>10</v>
      </c>
      <c r="C14" s="209" t="s">
        <v>111</v>
      </c>
      <c r="D14" s="210">
        <v>2019</v>
      </c>
      <c r="E14" s="211" t="s">
        <v>83</v>
      </c>
      <c r="F14" s="212">
        <v>12</v>
      </c>
      <c r="G14" s="212"/>
      <c r="H14" s="212"/>
      <c r="I14" s="214">
        <v>12</v>
      </c>
      <c r="J14" s="212"/>
      <c r="K14" s="213"/>
      <c r="L14" s="54" t="s">
        <v>77</v>
      </c>
      <c r="M14" s="73" t="s">
        <v>78</v>
      </c>
      <c r="N14" s="115" t="s">
        <v>80</v>
      </c>
    </row>
    <row r="15" spans="1:21" s="1" customFormat="1" ht="43.8" customHeight="1" x14ac:dyDescent="0.25">
      <c r="A15" s="102"/>
      <c r="B15" s="200"/>
      <c r="C15" s="102"/>
      <c r="D15" s="94"/>
      <c r="E15" s="94"/>
      <c r="F15" s="94"/>
      <c r="G15" s="94"/>
      <c r="H15" s="94"/>
      <c r="I15" s="91"/>
      <c r="J15" s="94"/>
      <c r="K15" s="102"/>
      <c r="L15" s="80" t="s">
        <v>60</v>
      </c>
      <c r="M15" s="73" t="s">
        <v>79</v>
      </c>
      <c r="N15" s="91"/>
    </row>
    <row r="16" spans="1:21" s="1" customFormat="1" ht="46.2" customHeight="1" x14ac:dyDescent="0.25">
      <c r="A16" s="160" t="s">
        <v>55</v>
      </c>
      <c r="B16" s="161" t="s">
        <v>19</v>
      </c>
      <c r="C16" s="181" t="s">
        <v>56</v>
      </c>
      <c r="D16" s="182" t="s">
        <v>50</v>
      </c>
      <c r="E16" s="183" t="s">
        <v>57</v>
      </c>
      <c r="F16" s="136">
        <v>16191.594999999999</v>
      </c>
      <c r="G16" s="136"/>
      <c r="H16" s="136">
        <v>14556.203</v>
      </c>
      <c r="I16" s="136">
        <v>1619.2</v>
      </c>
      <c r="J16" s="136"/>
      <c r="K16" s="136">
        <v>16.192</v>
      </c>
      <c r="L16" s="54" t="s">
        <v>58</v>
      </c>
      <c r="M16" s="67" t="s">
        <v>59</v>
      </c>
      <c r="N16" s="115" t="s">
        <v>61</v>
      </c>
    </row>
    <row r="17" spans="1:14" s="1" customFormat="1" ht="34.799999999999997" customHeight="1" x14ac:dyDescent="0.25">
      <c r="A17" s="133"/>
      <c r="B17" s="162"/>
      <c r="C17" s="133"/>
      <c r="D17" s="108"/>
      <c r="E17" s="108"/>
      <c r="F17" s="108"/>
      <c r="G17" s="108"/>
      <c r="H17" s="108"/>
      <c r="I17" s="108"/>
      <c r="J17" s="108"/>
      <c r="K17" s="108"/>
      <c r="L17" s="80" t="s">
        <v>60</v>
      </c>
      <c r="M17" s="67" t="s">
        <v>66</v>
      </c>
      <c r="N17" s="97"/>
    </row>
    <row r="18" spans="1:14" s="1" customFormat="1" ht="16.2" customHeight="1" x14ac:dyDescent="0.35">
      <c r="A18" s="171" t="s">
        <v>62</v>
      </c>
      <c r="B18" s="172"/>
      <c r="C18" s="172"/>
      <c r="D18" s="172"/>
      <c r="E18" s="173"/>
      <c r="F18" s="39">
        <f>F13+F14+F16</f>
        <v>16253.594999999999</v>
      </c>
      <c r="G18" s="38"/>
      <c r="H18" s="39">
        <f>H16</f>
        <v>14556.203</v>
      </c>
      <c r="I18" s="39">
        <f>I13+I16+I14</f>
        <v>1681.2</v>
      </c>
      <c r="J18" s="39">
        <f>J14</f>
        <v>0</v>
      </c>
      <c r="K18" s="39">
        <f>K13+K16</f>
        <v>16.192</v>
      </c>
      <c r="L18" s="80"/>
      <c r="M18" s="81"/>
      <c r="N18" s="33"/>
    </row>
    <row r="19" spans="1:14" s="1" customFormat="1" ht="16.2" customHeight="1" x14ac:dyDescent="0.3">
      <c r="A19" s="153" t="s">
        <v>85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5"/>
    </row>
    <row r="20" spans="1:14" s="1" customFormat="1" ht="40.799999999999997" customHeight="1" x14ac:dyDescent="0.25">
      <c r="A20" s="140" t="s">
        <v>17</v>
      </c>
      <c r="B20" s="105" t="s">
        <v>9</v>
      </c>
      <c r="C20" s="179" t="s">
        <v>63</v>
      </c>
      <c r="D20" s="180">
        <v>2019</v>
      </c>
      <c r="E20" s="159" t="s">
        <v>86</v>
      </c>
      <c r="F20" s="134">
        <v>22</v>
      </c>
      <c r="G20" s="105"/>
      <c r="H20" s="105"/>
      <c r="I20" s="134">
        <v>22</v>
      </c>
      <c r="J20" s="105"/>
      <c r="K20" s="105"/>
      <c r="L20" s="74" t="s">
        <v>64</v>
      </c>
      <c r="M20" s="218">
        <v>0.05</v>
      </c>
      <c r="N20" s="95"/>
    </row>
    <row r="21" spans="1:14" s="1" customFormat="1" ht="21" hidden="1" customHeight="1" x14ac:dyDescent="0.25">
      <c r="A21" s="141"/>
      <c r="B21" s="105"/>
      <c r="C21" s="179"/>
      <c r="D21" s="180"/>
      <c r="E21" s="159"/>
      <c r="F21" s="134"/>
      <c r="G21" s="105"/>
      <c r="H21" s="105"/>
      <c r="I21" s="134"/>
      <c r="J21" s="105"/>
      <c r="K21" s="105"/>
      <c r="L21" s="87"/>
      <c r="M21" s="219"/>
      <c r="N21" s="96"/>
    </row>
    <row r="22" spans="1:14" s="1" customFormat="1" ht="86.25" hidden="1" customHeight="1" x14ac:dyDescent="0.25">
      <c r="A22" s="141"/>
      <c r="B22" s="105"/>
      <c r="C22" s="179"/>
      <c r="D22" s="180"/>
      <c r="E22" s="159"/>
      <c r="F22" s="134"/>
      <c r="G22" s="105"/>
      <c r="H22" s="105"/>
      <c r="I22" s="134"/>
      <c r="J22" s="105"/>
      <c r="K22" s="105"/>
      <c r="L22" s="87"/>
      <c r="M22" s="219"/>
      <c r="N22" s="96"/>
    </row>
    <row r="23" spans="1:14" s="1" customFormat="1" ht="16.2" customHeight="1" x14ac:dyDescent="0.25">
      <c r="A23" s="141"/>
      <c r="B23" s="106"/>
      <c r="C23" s="108"/>
      <c r="D23" s="106"/>
      <c r="E23" s="108"/>
      <c r="F23" s="106"/>
      <c r="G23" s="106"/>
      <c r="H23" s="106"/>
      <c r="I23" s="106"/>
      <c r="J23" s="106"/>
      <c r="K23" s="106"/>
      <c r="L23" s="138" t="s">
        <v>65</v>
      </c>
      <c r="M23" s="219"/>
      <c r="N23" s="96"/>
    </row>
    <row r="24" spans="1:14" s="1" customFormat="1" ht="16.8" customHeight="1" x14ac:dyDescent="0.25">
      <c r="A24" s="141"/>
      <c r="B24" s="106"/>
      <c r="C24" s="108"/>
      <c r="D24" s="106"/>
      <c r="E24" s="108"/>
      <c r="F24" s="106"/>
      <c r="G24" s="106"/>
      <c r="H24" s="106"/>
      <c r="I24" s="106"/>
      <c r="J24" s="106"/>
      <c r="K24" s="106"/>
      <c r="L24" s="138"/>
      <c r="M24" s="219"/>
      <c r="N24" s="96"/>
    </row>
    <row r="25" spans="1:14" s="1" customFormat="1" ht="37.799999999999997" customHeight="1" x14ac:dyDescent="0.25">
      <c r="A25" s="141"/>
      <c r="B25" s="106"/>
      <c r="C25" s="108"/>
      <c r="D25" s="106"/>
      <c r="E25" s="108"/>
      <c r="F25" s="106"/>
      <c r="G25" s="106"/>
      <c r="H25" s="106"/>
      <c r="I25" s="106"/>
      <c r="J25" s="106"/>
      <c r="K25" s="106"/>
      <c r="L25" s="138"/>
      <c r="M25" s="220"/>
      <c r="N25" s="97"/>
    </row>
    <row r="26" spans="1:14" s="1" customFormat="1" ht="15" customHeight="1" x14ac:dyDescent="0.25">
      <c r="A26" s="141"/>
      <c r="B26" s="156" t="s">
        <v>31</v>
      </c>
      <c r="C26" s="174"/>
      <c r="D26" s="174"/>
      <c r="E26" s="175"/>
      <c r="F26" s="21">
        <f>F20</f>
        <v>22</v>
      </c>
      <c r="G26" s="40"/>
      <c r="H26" s="40"/>
      <c r="I26" s="21">
        <f>I20</f>
        <v>22</v>
      </c>
      <c r="J26" s="16"/>
      <c r="K26" s="16"/>
      <c r="L26" s="19"/>
      <c r="M26" s="22"/>
      <c r="N26" s="33"/>
    </row>
    <row r="27" spans="1:14" s="1" customFormat="1" ht="40.200000000000003" customHeight="1" x14ac:dyDescent="0.25">
      <c r="A27" s="141"/>
      <c r="B27" s="105" t="s">
        <v>10</v>
      </c>
      <c r="C27" s="205" t="s">
        <v>68</v>
      </c>
      <c r="D27" s="180" t="s">
        <v>50</v>
      </c>
      <c r="E27" s="216" t="s">
        <v>67</v>
      </c>
      <c r="F27" s="215">
        <v>21000</v>
      </c>
      <c r="G27" s="215"/>
      <c r="H27" s="215"/>
      <c r="I27" s="215"/>
      <c r="J27" s="221"/>
      <c r="K27" s="221">
        <v>21000</v>
      </c>
      <c r="L27" s="29" t="s">
        <v>69</v>
      </c>
      <c r="M27" s="53" t="s">
        <v>72</v>
      </c>
      <c r="N27" s="115"/>
    </row>
    <row r="28" spans="1:14" s="1" customFormat="1" ht="30.6" customHeight="1" x14ac:dyDescent="0.25">
      <c r="A28" s="141"/>
      <c r="B28" s="106"/>
      <c r="C28" s="206"/>
      <c r="D28" s="106"/>
      <c r="E28" s="217"/>
      <c r="F28" s="91"/>
      <c r="G28" s="91"/>
      <c r="H28" s="91"/>
      <c r="I28" s="91"/>
      <c r="J28" s="91"/>
      <c r="K28" s="91"/>
      <c r="L28" s="75" t="s">
        <v>70</v>
      </c>
      <c r="M28" s="53" t="s">
        <v>71</v>
      </c>
      <c r="N28" s="91"/>
    </row>
    <row r="29" spans="1:14" s="1" customFormat="1" ht="16.2" customHeight="1" x14ac:dyDescent="0.25">
      <c r="A29" s="141"/>
      <c r="B29" s="176" t="s">
        <v>31</v>
      </c>
      <c r="C29" s="177"/>
      <c r="D29" s="177"/>
      <c r="E29" s="178"/>
      <c r="F29" s="21">
        <f>F27</f>
        <v>21000</v>
      </c>
      <c r="G29" s="21"/>
      <c r="H29" s="21"/>
      <c r="I29" s="21"/>
      <c r="J29" s="21"/>
      <c r="K29" s="21">
        <f>K27</f>
        <v>21000</v>
      </c>
      <c r="L29" s="19"/>
      <c r="M29" s="30">
        <v>175.66</v>
      </c>
      <c r="N29" s="34"/>
    </row>
    <row r="30" spans="1:14" s="1" customFormat="1" ht="26.4" customHeight="1" x14ac:dyDescent="0.25">
      <c r="A30" s="142"/>
      <c r="B30" s="89" t="s">
        <v>19</v>
      </c>
      <c r="C30" s="168" t="s">
        <v>21</v>
      </c>
      <c r="D30" s="150">
        <v>2019</v>
      </c>
      <c r="E30" s="27" t="s">
        <v>32</v>
      </c>
      <c r="F30" s="45">
        <v>12.2</v>
      </c>
      <c r="G30" s="45"/>
      <c r="H30" s="45"/>
      <c r="I30" s="45">
        <v>12.2</v>
      </c>
      <c r="J30" s="41"/>
      <c r="K30" s="41"/>
      <c r="L30" s="92" t="s">
        <v>74</v>
      </c>
      <c r="M30" s="170" t="s">
        <v>73</v>
      </c>
      <c r="N30" s="120">
        <v>1</v>
      </c>
    </row>
    <row r="31" spans="1:14" s="1" customFormat="1" ht="31.2" customHeight="1" x14ac:dyDescent="0.25">
      <c r="A31" s="142"/>
      <c r="B31" s="148"/>
      <c r="C31" s="169"/>
      <c r="D31" s="148"/>
      <c r="E31" s="27" t="s">
        <v>87</v>
      </c>
      <c r="F31" s="45">
        <v>10.1</v>
      </c>
      <c r="G31" s="45"/>
      <c r="H31" s="45"/>
      <c r="I31" s="45">
        <v>10.1</v>
      </c>
      <c r="J31" s="41"/>
      <c r="K31" s="41"/>
      <c r="L31" s="164"/>
      <c r="M31" s="164"/>
      <c r="N31" s="164"/>
    </row>
    <row r="32" spans="1:14" s="1" customFormat="1" ht="15.6" customHeight="1" x14ac:dyDescent="0.25">
      <c r="A32" s="142"/>
      <c r="B32" s="165" t="s">
        <v>31</v>
      </c>
      <c r="C32" s="166"/>
      <c r="D32" s="166"/>
      <c r="E32" s="167"/>
      <c r="F32" s="21">
        <v>22.3</v>
      </c>
      <c r="G32" s="21"/>
      <c r="H32" s="21"/>
      <c r="I32" s="21">
        <v>22.3</v>
      </c>
      <c r="J32" s="21"/>
      <c r="K32" s="21"/>
      <c r="L32" s="42"/>
      <c r="M32" s="32">
        <v>36.06</v>
      </c>
      <c r="N32" s="33"/>
    </row>
    <row r="33" spans="1:14" s="1" customFormat="1" ht="29.4" customHeight="1" x14ac:dyDescent="0.25">
      <c r="A33" s="142"/>
      <c r="B33" s="89" t="s">
        <v>20</v>
      </c>
      <c r="C33" s="99" t="s">
        <v>35</v>
      </c>
      <c r="D33" s="150" t="s">
        <v>50</v>
      </c>
      <c r="E33" s="98" t="s">
        <v>34</v>
      </c>
      <c r="F33" s="92">
        <v>235.2</v>
      </c>
      <c r="G33" s="99"/>
      <c r="H33" s="99"/>
      <c r="I33" s="92">
        <v>235.2</v>
      </c>
      <c r="J33" s="101"/>
      <c r="K33" s="101"/>
      <c r="L33" s="151" t="s">
        <v>23</v>
      </c>
      <c r="M33" s="103" t="s">
        <v>43</v>
      </c>
      <c r="N33" s="115" t="s">
        <v>88</v>
      </c>
    </row>
    <row r="34" spans="1:14" s="1" customFormat="1" ht="25.2" customHeight="1" x14ac:dyDescent="0.25">
      <c r="A34" s="143"/>
      <c r="B34" s="148"/>
      <c r="C34" s="149"/>
      <c r="D34" s="148"/>
      <c r="E34" s="94"/>
      <c r="F34" s="94"/>
      <c r="G34" s="100"/>
      <c r="H34" s="100"/>
      <c r="I34" s="94"/>
      <c r="J34" s="102"/>
      <c r="K34" s="102"/>
      <c r="L34" s="152"/>
      <c r="M34" s="104"/>
      <c r="N34" s="148"/>
    </row>
    <row r="35" spans="1:14" s="1" customFormat="1" ht="17.399999999999999" customHeight="1" x14ac:dyDescent="0.25">
      <c r="A35" s="143"/>
      <c r="B35" s="156" t="s">
        <v>31</v>
      </c>
      <c r="C35" s="157"/>
      <c r="D35" s="157"/>
      <c r="E35" s="158"/>
      <c r="F35" s="21">
        <f>F33</f>
        <v>235.2</v>
      </c>
      <c r="G35" s="20"/>
      <c r="H35" s="20"/>
      <c r="I35" s="21">
        <f>I33</f>
        <v>235.2</v>
      </c>
      <c r="J35" s="21"/>
      <c r="K35" s="21"/>
      <c r="L35" s="19"/>
      <c r="M35" s="31">
        <v>27.03</v>
      </c>
      <c r="N35" s="33"/>
    </row>
    <row r="36" spans="1:14" s="1" customFormat="1" ht="28.8" customHeight="1" x14ac:dyDescent="0.25">
      <c r="A36" s="143"/>
      <c r="B36" s="89" t="s">
        <v>75</v>
      </c>
      <c r="C36" s="187" t="s">
        <v>37</v>
      </c>
      <c r="D36" s="190">
        <v>2019</v>
      </c>
      <c r="E36" s="28" t="s">
        <v>36</v>
      </c>
      <c r="F36" s="37">
        <v>20.47</v>
      </c>
      <c r="G36" s="37"/>
      <c r="H36" s="37"/>
      <c r="I36" s="37">
        <f>F36</f>
        <v>20.47</v>
      </c>
      <c r="J36" s="21"/>
      <c r="K36" s="21"/>
      <c r="L36" s="151" t="s">
        <v>39</v>
      </c>
      <c r="M36" s="26" t="s">
        <v>44</v>
      </c>
      <c r="N36" s="115" t="s">
        <v>92</v>
      </c>
    </row>
    <row r="37" spans="1:14" s="1" customFormat="1" ht="26.4" customHeight="1" x14ac:dyDescent="0.25">
      <c r="A37" s="143"/>
      <c r="B37" s="185"/>
      <c r="C37" s="188"/>
      <c r="D37" s="185"/>
      <c r="E37" s="28" t="s">
        <v>81</v>
      </c>
      <c r="F37" s="37">
        <v>10.050000000000001</v>
      </c>
      <c r="G37" s="37"/>
      <c r="H37" s="37"/>
      <c r="I37" s="37">
        <v>10.050000000000001</v>
      </c>
      <c r="J37" s="21"/>
      <c r="K37" s="21"/>
      <c r="L37" s="191"/>
      <c r="M37" s="26" t="s">
        <v>45</v>
      </c>
      <c r="N37" s="192"/>
    </row>
    <row r="38" spans="1:14" s="1" customFormat="1" ht="42" customHeight="1" x14ac:dyDescent="0.25">
      <c r="A38" s="143"/>
      <c r="B38" s="186"/>
      <c r="C38" s="189"/>
      <c r="D38" s="186"/>
      <c r="E38" s="27" t="s">
        <v>38</v>
      </c>
      <c r="F38" s="37">
        <v>15.98</v>
      </c>
      <c r="G38" s="37"/>
      <c r="H38" s="37"/>
      <c r="I38" s="37">
        <v>16</v>
      </c>
      <c r="J38" s="21"/>
      <c r="K38" s="21"/>
      <c r="L38" s="152"/>
      <c r="M38" s="26" t="s">
        <v>46</v>
      </c>
      <c r="N38" s="148"/>
    </row>
    <row r="39" spans="1:14" s="1" customFormat="1" ht="17.399999999999999" customHeight="1" x14ac:dyDescent="0.25">
      <c r="A39" s="143"/>
      <c r="B39" s="156" t="s">
        <v>31</v>
      </c>
      <c r="C39" s="193"/>
      <c r="D39" s="193"/>
      <c r="E39" s="194"/>
      <c r="F39" s="21">
        <f>F36+F37+F38</f>
        <v>46.5</v>
      </c>
      <c r="G39" s="20"/>
      <c r="H39" s="20"/>
      <c r="I39" s="21">
        <f>I36+I37+I38</f>
        <v>46.519999999999996</v>
      </c>
      <c r="J39" s="21"/>
      <c r="K39" s="21"/>
      <c r="L39" s="19"/>
      <c r="M39" s="31">
        <v>85.933999999999997</v>
      </c>
      <c r="N39" s="33"/>
    </row>
    <row r="40" spans="1:14" s="1" customFormat="1" ht="44.4" customHeight="1" x14ac:dyDescent="0.25">
      <c r="A40" s="143"/>
      <c r="B40" s="69" t="s">
        <v>22</v>
      </c>
      <c r="C40" s="70" t="s">
        <v>76</v>
      </c>
      <c r="D40" s="71">
        <v>2019</v>
      </c>
      <c r="E40" s="28" t="s">
        <v>89</v>
      </c>
      <c r="F40" s="37">
        <v>70</v>
      </c>
      <c r="G40" s="37"/>
      <c r="H40" s="37"/>
      <c r="I40" s="37">
        <v>70</v>
      </c>
      <c r="J40" s="21"/>
      <c r="K40" s="21"/>
      <c r="L40" s="72" t="s">
        <v>90</v>
      </c>
      <c r="M40" s="26" t="s">
        <v>91</v>
      </c>
      <c r="N40" s="68" t="s">
        <v>92</v>
      </c>
    </row>
    <row r="41" spans="1:14" s="1" customFormat="1" ht="17.399999999999999" customHeight="1" x14ac:dyDescent="0.25">
      <c r="A41" s="143"/>
      <c r="B41" s="156" t="s">
        <v>31</v>
      </c>
      <c r="C41" s="166"/>
      <c r="D41" s="166"/>
      <c r="E41" s="167"/>
      <c r="F41" s="21">
        <f>F40</f>
        <v>70</v>
      </c>
      <c r="G41" s="20"/>
      <c r="H41" s="20"/>
      <c r="I41" s="21">
        <f>I40</f>
        <v>70</v>
      </c>
      <c r="J41" s="21"/>
      <c r="K41" s="21"/>
      <c r="L41" s="19"/>
      <c r="M41" s="52">
        <v>94</v>
      </c>
      <c r="N41" s="33"/>
    </row>
    <row r="42" spans="1:14" s="1" customFormat="1" ht="67.8" customHeight="1" x14ac:dyDescent="0.25">
      <c r="A42" s="143"/>
      <c r="B42" s="26" t="s">
        <v>94</v>
      </c>
      <c r="C42" s="54" t="s">
        <v>95</v>
      </c>
      <c r="D42" s="46">
        <v>2019</v>
      </c>
      <c r="E42" s="47" t="s">
        <v>93</v>
      </c>
      <c r="F42" s="45">
        <v>40</v>
      </c>
      <c r="G42" s="45"/>
      <c r="H42" s="45"/>
      <c r="I42" s="45">
        <v>40</v>
      </c>
      <c r="J42" s="21"/>
      <c r="K42" s="21"/>
      <c r="L42" s="83" t="s">
        <v>41</v>
      </c>
      <c r="M42" s="26" t="s">
        <v>47</v>
      </c>
      <c r="N42" s="34" t="s">
        <v>96</v>
      </c>
    </row>
    <row r="43" spans="1:14" s="1" customFormat="1" ht="18" customHeight="1" x14ac:dyDescent="0.3">
      <c r="A43" s="144"/>
      <c r="B43" s="156" t="s">
        <v>31</v>
      </c>
      <c r="C43" s="195"/>
      <c r="D43" s="195"/>
      <c r="E43" s="196"/>
      <c r="F43" s="41">
        <f>F42</f>
        <v>40</v>
      </c>
      <c r="G43" s="41"/>
      <c r="H43" s="41"/>
      <c r="I43" s="41">
        <f>I42</f>
        <v>40</v>
      </c>
      <c r="J43" s="21"/>
      <c r="K43" s="21"/>
      <c r="L43" s="82"/>
      <c r="M43" s="31">
        <v>88.33</v>
      </c>
      <c r="N43" s="33"/>
    </row>
    <row r="44" spans="1:14" s="1" customFormat="1" ht="36.6" customHeight="1" x14ac:dyDescent="0.25">
      <c r="A44" s="144"/>
      <c r="B44" s="105" t="s">
        <v>98</v>
      </c>
      <c r="C44" s="107" t="s">
        <v>97</v>
      </c>
      <c r="D44" s="46">
        <v>2019</v>
      </c>
      <c r="E44" s="109" t="s">
        <v>93</v>
      </c>
      <c r="F44" s="45">
        <v>88</v>
      </c>
      <c r="G44" s="45"/>
      <c r="H44" s="45"/>
      <c r="I44" s="45">
        <v>88</v>
      </c>
      <c r="J44" s="21"/>
      <c r="K44" s="21"/>
      <c r="L44" s="88" t="s">
        <v>99</v>
      </c>
      <c r="M44" s="44" t="s">
        <v>100</v>
      </c>
      <c r="N44" s="115" t="s">
        <v>102</v>
      </c>
    </row>
    <row r="45" spans="1:14" s="1" customFormat="1" ht="25.8" customHeight="1" x14ac:dyDescent="0.25">
      <c r="A45" s="144"/>
      <c r="B45" s="106"/>
      <c r="C45" s="108"/>
      <c r="D45" s="46">
        <v>2020</v>
      </c>
      <c r="E45" s="108"/>
      <c r="F45" s="84">
        <v>74</v>
      </c>
      <c r="G45" s="84"/>
      <c r="H45" s="84"/>
      <c r="I45" s="84">
        <v>74</v>
      </c>
      <c r="J45" s="21"/>
      <c r="K45" s="21"/>
      <c r="L45" s="88" t="s">
        <v>70</v>
      </c>
      <c r="M45" s="86" t="s">
        <v>101</v>
      </c>
      <c r="N45" s="91"/>
    </row>
    <row r="46" spans="1:14" s="1" customFormat="1" ht="19.2" customHeight="1" x14ac:dyDescent="0.25">
      <c r="A46" s="145"/>
      <c r="B46" s="146" t="s">
        <v>31</v>
      </c>
      <c r="C46" s="147"/>
      <c r="D46" s="147"/>
      <c r="E46" s="147"/>
      <c r="F46" s="41">
        <f>F44+F45</f>
        <v>162</v>
      </c>
      <c r="G46" s="41"/>
      <c r="H46" s="41"/>
      <c r="I46" s="41">
        <f>I44+I45</f>
        <v>162</v>
      </c>
      <c r="J46" s="21"/>
      <c r="K46" s="21"/>
      <c r="L46" s="55"/>
      <c r="M46" s="31">
        <f>107.99</f>
        <v>107.99</v>
      </c>
      <c r="N46" s="34"/>
    </row>
    <row r="47" spans="1:14" s="1" customFormat="1" ht="17.399999999999999" customHeight="1" x14ac:dyDescent="0.25">
      <c r="A47" s="184" t="s">
        <v>103</v>
      </c>
      <c r="B47" s="166"/>
      <c r="C47" s="166"/>
      <c r="D47" s="166"/>
      <c r="E47" s="167"/>
      <c r="F47" s="21">
        <f>F26+F29+F32+F35+F39+F41+F43+F46</f>
        <v>21598</v>
      </c>
      <c r="G47" s="20"/>
      <c r="H47" s="20"/>
      <c r="I47" s="21">
        <f>I26+I32+I35+I39+I41+I43+I46</f>
        <v>598.02</v>
      </c>
      <c r="J47" s="21"/>
      <c r="K47" s="21">
        <f>K29</f>
        <v>21000</v>
      </c>
      <c r="L47" s="19"/>
      <c r="M47" s="52">
        <f>M29+M32+M35+M39+M41+M43+M46</f>
        <v>615.00399999999991</v>
      </c>
      <c r="N47" s="56">
        <v>3.2</v>
      </c>
    </row>
    <row r="48" spans="1:14" s="1" customFormat="1" ht="17.399999999999999" customHeight="1" x14ac:dyDescent="0.3">
      <c r="A48" s="197" t="s">
        <v>104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4"/>
    </row>
    <row r="49" spans="1:18" s="1" customFormat="1" ht="48.6" customHeight="1" x14ac:dyDescent="0.25">
      <c r="A49" s="131" t="s">
        <v>109</v>
      </c>
      <c r="B49" s="198" t="s">
        <v>9</v>
      </c>
      <c r="C49" s="201" t="s">
        <v>27</v>
      </c>
      <c r="D49" s="105">
        <v>2019</v>
      </c>
      <c r="E49" s="203" t="s">
        <v>25</v>
      </c>
      <c r="F49" s="134">
        <v>15</v>
      </c>
      <c r="G49" s="89"/>
      <c r="H49" s="89"/>
      <c r="I49" s="134">
        <v>15</v>
      </c>
      <c r="J49" s="89"/>
      <c r="K49" s="89"/>
      <c r="L49" s="103" t="s">
        <v>105</v>
      </c>
      <c r="M49" s="92" t="s">
        <v>106</v>
      </c>
      <c r="N49" s="95"/>
    </row>
    <row r="50" spans="1:18" s="1" customFormat="1" ht="15" customHeight="1" x14ac:dyDescent="0.25">
      <c r="A50" s="131"/>
      <c r="B50" s="199"/>
      <c r="C50" s="202"/>
      <c r="D50" s="105"/>
      <c r="E50" s="204"/>
      <c r="F50" s="134"/>
      <c r="G50" s="90"/>
      <c r="H50" s="90"/>
      <c r="I50" s="134"/>
      <c r="J50" s="90"/>
      <c r="K50" s="90"/>
      <c r="L50" s="135"/>
      <c r="M50" s="93"/>
      <c r="N50" s="96"/>
    </row>
    <row r="51" spans="1:18" s="1" customFormat="1" ht="66.599999999999994" customHeight="1" x14ac:dyDescent="0.25">
      <c r="A51" s="131"/>
      <c r="B51" s="200"/>
      <c r="C51" s="102"/>
      <c r="D51" s="86">
        <v>2020</v>
      </c>
      <c r="E51" s="94"/>
      <c r="F51" s="84">
        <v>17</v>
      </c>
      <c r="G51" s="91"/>
      <c r="H51" s="91"/>
      <c r="I51" s="84">
        <v>17</v>
      </c>
      <c r="J51" s="91"/>
      <c r="K51" s="91"/>
      <c r="L51" s="85" t="s">
        <v>107</v>
      </c>
      <c r="M51" s="94"/>
      <c r="N51" s="97"/>
    </row>
    <row r="52" spans="1:18" s="1" customFormat="1" ht="95.4" customHeight="1" x14ac:dyDescent="0.25">
      <c r="A52" s="132"/>
      <c r="B52" s="16" t="s">
        <v>10</v>
      </c>
      <c r="C52" s="29" t="s">
        <v>28</v>
      </c>
      <c r="D52" s="36">
        <v>2019</v>
      </c>
      <c r="E52" s="43" t="s">
        <v>26</v>
      </c>
      <c r="F52" s="37">
        <v>10</v>
      </c>
      <c r="G52" s="37"/>
      <c r="H52" s="37"/>
      <c r="I52" s="37">
        <v>10</v>
      </c>
      <c r="J52" s="21"/>
      <c r="K52" s="21"/>
      <c r="L52" s="25" t="s">
        <v>24</v>
      </c>
      <c r="M52" s="17" t="s">
        <v>18</v>
      </c>
      <c r="N52" s="33"/>
    </row>
    <row r="53" spans="1:18" s="1" customFormat="1" ht="95.4" customHeight="1" x14ac:dyDescent="0.25">
      <c r="A53" s="133"/>
      <c r="B53" s="16" t="s">
        <v>19</v>
      </c>
      <c r="C53" s="29" t="s">
        <v>108</v>
      </c>
      <c r="D53" s="36" t="s">
        <v>50</v>
      </c>
      <c r="E53" s="43" t="s">
        <v>93</v>
      </c>
      <c r="F53" s="37">
        <v>26.8</v>
      </c>
      <c r="G53" s="37"/>
      <c r="H53" s="37"/>
      <c r="I53" s="37">
        <v>26.8</v>
      </c>
      <c r="J53" s="21"/>
      <c r="K53" s="21"/>
      <c r="L53" s="25" t="s">
        <v>40</v>
      </c>
      <c r="M53" s="17" t="s">
        <v>18</v>
      </c>
      <c r="N53" s="33"/>
    </row>
    <row r="54" spans="1:18" s="1" customFormat="1" ht="18.600000000000001" customHeight="1" x14ac:dyDescent="0.35">
      <c r="A54" s="184" t="s">
        <v>48</v>
      </c>
      <c r="B54" s="172"/>
      <c r="C54" s="172"/>
      <c r="D54" s="172"/>
      <c r="E54" s="173"/>
      <c r="F54" s="41">
        <f>F49+F52+F53</f>
        <v>51.8</v>
      </c>
      <c r="G54" s="37"/>
      <c r="H54" s="37"/>
      <c r="I54" s="41">
        <f>I49+I52+I53</f>
        <v>51.8</v>
      </c>
      <c r="J54" s="21"/>
      <c r="K54" s="21"/>
      <c r="L54" s="25"/>
      <c r="M54" s="17"/>
      <c r="N54" s="33"/>
    </row>
    <row r="55" spans="1:18" s="5" customFormat="1" ht="33" customHeight="1" x14ac:dyDescent="0.25">
      <c r="A55" s="23"/>
      <c r="B55" s="24"/>
      <c r="C55" s="48" t="s">
        <v>4</v>
      </c>
      <c r="D55" s="49"/>
      <c r="E55" s="49"/>
      <c r="F55" s="50">
        <f>F18+F47+F54</f>
        <v>37903.395000000004</v>
      </c>
      <c r="G55" s="50"/>
      <c r="H55" s="50">
        <f>H18</f>
        <v>14556.203</v>
      </c>
      <c r="I55" s="50">
        <f>I18+I47+I54</f>
        <v>2331.0200000000004</v>
      </c>
      <c r="J55" s="50"/>
      <c r="K55" s="50">
        <f>K47+K18</f>
        <v>21016.191999999999</v>
      </c>
      <c r="L55" s="49"/>
      <c r="M55" s="51">
        <f>M47</f>
        <v>615.00399999999991</v>
      </c>
      <c r="N55" s="35"/>
    </row>
    <row r="56" spans="1:18" ht="18" x14ac:dyDescent="0.35">
      <c r="A56" s="57"/>
      <c r="B56" s="58"/>
      <c r="C56" s="63"/>
      <c r="D56" s="63"/>
      <c r="E56" s="63"/>
      <c r="F56" s="64"/>
      <c r="G56" s="64"/>
      <c r="H56" s="64"/>
      <c r="I56" s="64"/>
      <c r="J56" s="64"/>
      <c r="K56" s="64"/>
      <c r="L56" s="64"/>
      <c r="M56" s="64"/>
      <c r="N56" s="4"/>
      <c r="O56" s="4"/>
      <c r="P56" s="4"/>
      <c r="Q56" s="4"/>
      <c r="R56" s="4"/>
    </row>
    <row r="57" spans="1:18" x14ac:dyDescent="0.25">
      <c r="A57" s="4"/>
      <c r="B57" s="13"/>
      <c r="C57" s="14"/>
      <c r="D57" s="4"/>
      <c r="E57" s="4"/>
      <c r="F57" s="4"/>
      <c r="G57" s="4"/>
      <c r="H57" s="4"/>
      <c r="I57" s="4"/>
      <c r="J57" s="4"/>
      <c r="K57" s="4"/>
      <c r="L57" s="15"/>
      <c r="M57" s="4"/>
      <c r="N57" s="4"/>
      <c r="O57" s="4"/>
      <c r="P57" s="4"/>
      <c r="Q57" s="4"/>
      <c r="R57" s="4"/>
    </row>
    <row r="58" spans="1:18" ht="18" x14ac:dyDescent="0.35">
      <c r="A58" s="57" t="s">
        <v>110</v>
      </c>
      <c r="B58" s="58"/>
      <c r="C58" s="59"/>
      <c r="D58" s="57"/>
      <c r="E58" s="4"/>
      <c r="F58" s="4"/>
      <c r="G58" s="4"/>
      <c r="H58" s="4"/>
      <c r="I58" s="4"/>
      <c r="J58" s="4"/>
      <c r="K58" s="4"/>
      <c r="L58" s="15"/>
      <c r="M58" s="4"/>
      <c r="N58" s="4"/>
      <c r="O58" s="4"/>
      <c r="P58" s="4"/>
      <c r="Q58" s="4"/>
      <c r="R58" s="4"/>
    </row>
    <row r="59" spans="1:18" ht="18" x14ac:dyDescent="0.35">
      <c r="A59" s="57" t="s">
        <v>29</v>
      </c>
      <c r="B59" s="58"/>
      <c r="C59" s="59"/>
      <c r="D59" s="57"/>
      <c r="E59" s="4"/>
      <c r="F59" s="4"/>
      <c r="G59" s="4"/>
      <c r="H59" s="4"/>
      <c r="I59" s="4"/>
      <c r="J59" s="4"/>
      <c r="K59" s="4"/>
      <c r="L59" s="15"/>
      <c r="M59" s="4"/>
      <c r="N59" s="4"/>
      <c r="O59" s="4"/>
      <c r="P59" s="4"/>
      <c r="Q59" s="4"/>
      <c r="R59" s="4"/>
    </row>
    <row r="60" spans="1:18" ht="18" x14ac:dyDescent="0.35">
      <c r="A60" s="57" t="s">
        <v>30</v>
      </c>
      <c r="B60" s="58"/>
      <c r="C60" s="59"/>
      <c r="D60" s="57"/>
      <c r="E60" s="4"/>
      <c r="F60" s="4"/>
      <c r="G60" s="4"/>
      <c r="H60" s="4"/>
      <c r="I60" s="4"/>
      <c r="J60" s="4"/>
      <c r="K60" s="4"/>
      <c r="L60" s="15"/>
      <c r="M60" s="4"/>
      <c r="N60" s="4"/>
      <c r="O60" s="4"/>
      <c r="P60" s="4"/>
      <c r="Q60" s="4"/>
      <c r="R60" s="4"/>
    </row>
    <row r="61" spans="1:18" ht="18" x14ac:dyDescent="0.35">
      <c r="A61" s="60"/>
      <c r="B61" s="61"/>
      <c r="C61" s="62"/>
      <c r="D61" s="60"/>
      <c r="E61" s="4"/>
      <c r="F61" s="4"/>
      <c r="G61" s="4"/>
      <c r="H61" s="4"/>
      <c r="I61" s="4"/>
      <c r="J61" s="4"/>
      <c r="K61" s="4"/>
      <c r="L61" s="15"/>
      <c r="M61" s="4"/>
      <c r="N61" s="4"/>
      <c r="O61" s="4"/>
      <c r="P61" s="4"/>
      <c r="Q61" s="4"/>
      <c r="R61" s="4"/>
    </row>
    <row r="62" spans="1:18" x14ac:dyDescent="0.25">
      <c r="A62" s="4"/>
      <c r="B62" s="13"/>
      <c r="C62" s="14"/>
      <c r="D62" s="4"/>
      <c r="E62" s="4"/>
      <c r="F62" s="4"/>
      <c r="G62" s="4"/>
      <c r="H62" s="4"/>
      <c r="I62" s="4"/>
      <c r="J62" s="4"/>
      <c r="K62" s="4"/>
      <c r="L62" s="15"/>
      <c r="M62" s="4"/>
      <c r="N62" s="4"/>
      <c r="O62" s="4"/>
      <c r="P62" s="4"/>
      <c r="Q62" s="4"/>
      <c r="R62" s="4"/>
    </row>
    <row r="63" spans="1:18" x14ac:dyDescent="0.25">
      <c r="A63" s="4"/>
      <c r="B63" s="13"/>
      <c r="C63" s="14"/>
      <c r="D63" s="4"/>
      <c r="E63" s="4"/>
      <c r="F63" s="4"/>
      <c r="G63" s="4"/>
      <c r="H63" s="4"/>
      <c r="I63" s="4"/>
      <c r="J63" s="4"/>
      <c r="K63" s="4"/>
      <c r="L63" s="15"/>
      <c r="M63" s="4"/>
      <c r="N63" s="4"/>
      <c r="O63" s="4"/>
      <c r="P63" s="4"/>
      <c r="Q63" s="4"/>
      <c r="R63" s="4"/>
    </row>
  </sheetData>
  <mergeCells count="125">
    <mergeCell ref="K14:K15"/>
    <mergeCell ref="N14:N15"/>
    <mergeCell ref="I14:I15"/>
    <mergeCell ref="G27:G28"/>
    <mergeCell ref="F27:F28"/>
    <mergeCell ref="E27:E28"/>
    <mergeCell ref="D27:D28"/>
    <mergeCell ref="H20:H25"/>
    <mergeCell ref="I20:I25"/>
    <mergeCell ref="J20:J25"/>
    <mergeCell ref="K20:K25"/>
    <mergeCell ref="M20:M25"/>
    <mergeCell ref="N20:N25"/>
    <mergeCell ref="N27:N28"/>
    <mergeCell ref="K27:K28"/>
    <mergeCell ref="J27:J28"/>
    <mergeCell ref="I27:I28"/>
    <mergeCell ref="H27:H28"/>
    <mergeCell ref="A13:A15"/>
    <mergeCell ref="B14:B15"/>
    <mergeCell ref="C14:C15"/>
    <mergeCell ref="D14:D15"/>
    <mergeCell ref="E14:E15"/>
    <mergeCell ref="F14:F15"/>
    <mergeCell ref="G14:G15"/>
    <mergeCell ref="H14:H15"/>
    <mergeCell ref="J14:J15"/>
    <mergeCell ref="N16:N17"/>
    <mergeCell ref="B20:B25"/>
    <mergeCell ref="C20:C25"/>
    <mergeCell ref="D20:D25"/>
    <mergeCell ref="C16:C17"/>
    <mergeCell ref="D16:D17"/>
    <mergeCell ref="E16:E17"/>
    <mergeCell ref="A54:E54"/>
    <mergeCell ref="B36:B38"/>
    <mergeCell ref="C36:C38"/>
    <mergeCell ref="D36:D38"/>
    <mergeCell ref="L36:L38"/>
    <mergeCell ref="N36:N38"/>
    <mergeCell ref="B39:E39"/>
    <mergeCell ref="B41:E41"/>
    <mergeCell ref="B43:E43"/>
    <mergeCell ref="F49:F50"/>
    <mergeCell ref="D49:D50"/>
    <mergeCell ref="A47:E47"/>
    <mergeCell ref="N44:N45"/>
    <mergeCell ref="A48:N48"/>
    <mergeCell ref="B49:B51"/>
    <mergeCell ref="C49:C51"/>
    <mergeCell ref="E49:E51"/>
    <mergeCell ref="N30:N31"/>
    <mergeCell ref="B32:E32"/>
    <mergeCell ref="B30:B31"/>
    <mergeCell ref="C30:C31"/>
    <mergeCell ref="D30:D31"/>
    <mergeCell ref="L30:L31"/>
    <mergeCell ref="M30:M31"/>
    <mergeCell ref="A18:E18"/>
    <mergeCell ref="B26:E26"/>
    <mergeCell ref="B29:E29"/>
    <mergeCell ref="C27:C28"/>
    <mergeCell ref="B27:B28"/>
    <mergeCell ref="A49:A53"/>
    <mergeCell ref="I49:I50"/>
    <mergeCell ref="L49:L50"/>
    <mergeCell ref="K9:K10"/>
    <mergeCell ref="J9:J10"/>
    <mergeCell ref="F16:F17"/>
    <mergeCell ref="G16:G17"/>
    <mergeCell ref="A5:M5"/>
    <mergeCell ref="L23:L25"/>
    <mergeCell ref="A6:M6"/>
    <mergeCell ref="M9:M10"/>
    <mergeCell ref="L9:L10"/>
    <mergeCell ref="A20:A46"/>
    <mergeCell ref="B46:E46"/>
    <mergeCell ref="B33:B34"/>
    <mergeCell ref="C33:C34"/>
    <mergeCell ref="D33:D34"/>
    <mergeCell ref="L33:L34"/>
    <mergeCell ref="A19:N19"/>
    <mergeCell ref="B35:E35"/>
    <mergeCell ref="N33:N34"/>
    <mergeCell ref="E20:E25"/>
    <mergeCell ref="F20:F25"/>
    <mergeCell ref="G20:G25"/>
    <mergeCell ref="B44:B45"/>
    <mergeCell ref="C44:C45"/>
    <mergeCell ref="E44:E45"/>
    <mergeCell ref="L2:N2"/>
    <mergeCell ref="L3:N3"/>
    <mergeCell ref="A12:N12"/>
    <mergeCell ref="A7:A10"/>
    <mergeCell ref="H9:I9"/>
    <mergeCell ref="G9:G10"/>
    <mergeCell ref="G8:K8"/>
    <mergeCell ref="F8:F10"/>
    <mergeCell ref="F7:K7"/>
    <mergeCell ref="E7:E10"/>
    <mergeCell ref="D7:D10"/>
    <mergeCell ref="C7:C10"/>
    <mergeCell ref="B7:B10"/>
    <mergeCell ref="L7:M8"/>
    <mergeCell ref="H16:H17"/>
    <mergeCell ref="I16:I17"/>
    <mergeCell ref="K16:K17"/>
    <mergeCell ref="J16:J17"/>
    <mergeCell ref="A16:A17"/>
    <mergeCell ref="B16:B17"/>
    <mergeCell ref="N7:N10"/>
    <mergeCell ref="G49:G51"/>
    <mergeCell ref="H49:H51"/>
    <mergeCell ref="J49:J51"/>
    <mergeCell ref="K49:K51"/>
    <mergeCell ref="M49:M51"/>
    <mergeCell ref="N49:N51"/>
    <mergeCell ref="E33:E34"/>
    <mergeCell ref="F33:F34"/>
    <mergeCell ref="G33:G34"/>
    <mergeCell ref="H33:H34"/>
    <mergeCell ref="I33:I34"/>
    <mergeCell ref="J33:J34"/>
    <mergeCell ref="K33:K34"/>
    <mergeCell ref="M33:M34"/>
  </mergeCells>
  <printOptions horizontalCentered="1"/>
  <pageMargins left="0.11811023622047245" right="0.11811023622047245" top="0.78740157480314965" bottom="0.59055118110236227" header="0" footer="0"/>
  <pageSetup paperSize="9" scale="68" orientation="landscape" useFirstPageNumber="1" r:id="rId1"/>
  <headerFooter>
    <oddFooter>&amp;C&amp;"Times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заходи-2018</vt:lpstr>
      <vt:lpstr>'заходи-2018'!Заголовки_для_печати</vt:lpstr>
      <vt:lpstr>'заходи-2018'!Область_печати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2018-12-27T06:07:48Z</dcterms:modified>
</cp:coreProperties>
</file>