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F26" i="1" s="1"/>
  <c r="E25" i="1"/>
  <c r="D25" i="1"/>
  <c r="C25" i="1"/>
  <c r="F25" i="1" s="1"/>
  <c r="E21" i="1"/>
  <c r="E18" i="1" s="1"/>
  <c r="E17" i="1" s="1"/>
  <c r="E22" i="1" s="1"/>
  <c r="D21" i="1"/>
  <c r="D27" i="1" s="1"/>
  <c r="D24" i="1" s="1"/>
  <c r="D23" i="1" s="1"/>
  <c r="D28" i="1" s="1"/>
  <c r="C21" i="1"/>
  <c r="F21" i="1" s="1"/>
  <c r="H20" i="1"/>
  <c r="F20" i="1"/>
  <c r="F19" i="1"/>
  <c r="C19" i="1"/>
  <c r="H19" i="1" s="1"/>
  <c r="H21" i="1" s="1"/>
  <c r="D18" i="1"/>
  <c r="D17" i="1" s="1"/>
  <c r="D22" i="1" s="1"/>
  <c r="H17" i="1"/>
  <c r="H22" i="1" s="1"/>
  <c r="C27" i="1" l="1"/>
  <c r="E27" i="1"/>
  <c r="E24" i="1" s="1"/>
  <c r="E23" i="1" s="1"/>
  <c r="E28" i="1" s="1"/>
  <c r="C18" i="1"/>
  <c r="F18" i="1" l="1"/>
  <c r="F17" i="1" s="1"/>
  <c r="F22" i="1" s="1"/>
  <c r="C17" i="1"/>
  <c r="C22" i="1" s="1"/>
  <c r="F27" i="1"/>
  <c r="F24" i="1" s="1"/>
  <c r="F23" i="1" s="1"/>
  <c r="F28" i="1" s="1"/>
  <c r="C24" i="1"/>
  <c r="C23" i="1" s="1"/>
  <c r="C28" i="1" s="1"/>
</calcChain>
</file>

<file path=xl/sharedStrings.xml><?xml version="1.0" encoding="utf-8"?>
<sst xmlns="http://schemas.openxmlformats.org/spreadsheetml/2006/main" count="40" uniqueCount="37">
  <si>
    <t>Додаток 2</t>
  </si>
  <si>
    <t>рішення міської ради</t>
  </si>
  <si>
    <t>Профіцит "-"</t>
  </si>
  <si>
    <t>03.03.2020  № 7/67-2</t>
  </si>
  <si>
    <t>Дефіцит "+"</t>
  </si>
  <si>
    <t xml:space="preserve"> </t>
  </si>
  <si>
    <t>Фінансування міського бюджету на 2020 рік</t>
  </si>
  <si>
    <t>код бюджету</t>
  </si>
  <si>
    <t>(грн)</t>
  </si>
  <si>
    <t>Код</t>
  </si>
  <si>
    <t>Найменування згідно з класифікацією фінансування бюджету</t>
  </si>
  <si>
    <t>Загальний фонд</t>
  </si>
  <si>
    <t>Спеціальний фонд</t>
  </si>
  <si>
    <t>Всього</t>
  </si>
  <si>
    <t>всього</t>
  </si>
  <si>
    <t>у т.ч.</t>
  </si>
  <si>
    <t>бюджет розвитку</t>
  </si>
  <si>
    <t>Внутрішнє фінансування</t>
  </si>
  <si>
    <t>Профіцит ЗФ =</t>
  </si>
  <si>
    <t>Фінансування за рахунок зміни залишків коштів бюджетів</t>
  </si>
  <si>
    <t>Профіцит СФ =</t>
  </si>
  <si>
    <t>На початок періоду</t>
  </si>
  <si>
    <t>Дефіцит ЗФ 208100-208200</t>
  </si>
  <si>
    <t>На кінець періоду</t>
  </si>
  <si>
    <t>Дефіцит СФ 208100+208400</t>
  </si>
  <si>
    <t>Кошти, що передаються із загального фонду бюджету до бюджету розвитку (спеціального фонду)</t>
  </si>
  <si>
    <t>Дефіцит всього:</t>
  </si>
  <si>
    <t>Всього за типом кредитора</t>
  </si>
  <si>
    <t>Дефіцит + профіцит</t>
  </si>
  <si>
    <t>Фінансування за активними операціями</t>
  </si>
  <si>
    <t>Зміни обсягів готівкових коштів</t>
  </si>
  <si>
    <t>Всього за типом боргового забов'язання</t>
  </si>
  <si>
    <t>Секретар міської ради</t>
  </si>
  <si>
    <t>К.І. Мусейко</t>
  </si>
  <si>
    <t>Підготовлено фінансовим управлінням</t>
  </si>
  <si>
    <t>Начальник фінансового управління О.В. Коломієць</t>
  </si>
  <si>
    <t>Заступник начальника міського фінансового управління  Дзюбій Т.П.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</si>
</sst>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  <charset val="204"/>
    </font>
    <font>
      <b/>
      <sz val="14"/>
      <name val="Times New Roman"/>
      <family val="1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Protection="1"/>
    <xf numFmtId="3" fontId="7" fillId="0" borderId="3" xfId="0" applyNumberFormat="1" applyFont="1" applyBorder="1" applyAlignment="1" applyProtection="1">
      <alignment horizontal="center" vertical="center"/>
    </xf>
    <xf numFmtId="3" fontId="7" fillId="0" borderId="4" xfId="0" applyNumberFormat="1" applyFont="1" applyBorder="1" applyAlignment="1" applyProtection="1">
      <alignment horizontal="center" vertical="center"/>
    </xf>
    <xf numFmtId="3" fontId="7" fillId="0" borderId="5" xfId="0" applyNumberFormat="1" applyFont="1" applyBorder="1" applyAlignment="1" applyProtection="1">
      <alignment horizontal="center" vertical="center"/>
    </xf>
    <xf numFmtId="1" fontId="7" fillId="0" borderId="0" xfId="0" applyNumberFormat="1" applyFont="1" applyFill="1" applyBorder="1" applyProtection="1"/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wrapText="1"/>
    </xf>
    <xf numFmtId="3" fontId="7" fillId="0" borderId="7" xfId="0" applyNumberFormat="1" applyFont="1" applyBorder="1" applyAlignment="1" applyProtection="1">
      <alignment horizontal="center" vertical="center"/>
    </xf>
    <xf numFmtId="3" fontId="7" fillId="0" borderId="8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</xf>
    <xf numFmtId="1" fontId="0" fillId="0" borderId="0" xfId="0" applyNumberFormat="1" applyFont="1"/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 wrapText="1"/>
    </xf>
    <xf numFmtId="3" fontId="11" fillId="0" borderId="11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3" fontId="11" fillId="0" borderId="7" xfId="0" applyNumberFormat="1" applyFont="1" applyBorder="1" applyAlignment="1" applyProtection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1" fontId="12" fillId="0" borderId="0" xfId="0" applyNumberFormat="1" applyFont="1"/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left" wrapText="1"/>
    </xf>
    <xf numFmtId="3" fontId="11" fillId="0" borderId="8" xfId="0" applyNumberFormat="1" applyFont="1" applyBorder="1" applyAlignment="1" applyProtection="1">
      <alignment horizontal="center" vertical="center"/>
    </xf>
    <xf numFmtId="3" fontId="11" fillId="0" borderId="9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left" wrapText="1"/>
    </xf>
    <xf numFmtId="3" fontId="1" fillId="0" borderId="14" xfId="0" applyNumberFormat="1" applyFont="1" applyBorder="1" applyAlignment="1" applyProtection="1">
      <alignment horizontal="center" vertical="center"/>
    </xf>
    <xf numFmtId="3" fontId="11" fillId="0" borderId="15" xfId="0" applyNumberFormat="1" applyFont="1" applyBorder="1" applyAlignment="1" applyProtection="1">
      <alignment horizontal="center" vertical="center"/>
    </xf>
    <xf numFmtId="0" fontId="0" fillId="0" borderId="0" xfId="0" applyFont="1" applyFill="1" applyBorder="1"/>
    <xf numFmtId="0" fontId="13" fillId="0" borderId="11" xfId="0" applyFont="1" applyBorder="1" applyAlignment="1" applyProtection="1">
      <alignment horizontal="left" wrapText="1"/>
    </xf>
    <xf numFmtId="3" fontId="13" fillId="0" borderId="11" xfId="0" applyNumberFormat="1" applyFont="1" applyBorder="1" applyAlignment="1" applyProtection="1">
      <alignment horizontal="center" vertical="center"/>
    </xf>
    <xf numFmtId="3" fontId="13" fillId="0" borderId="0" xfId="0" applyNumberFormat="1" applyFont="1" applyBorder="1" applyAlignment="1" applyProtection="1">
      <alignment horizontal="center" vertical="center"/>
    </xf>
    <xf numFmtId="3" fontId="13" fillId="0" borderId="16" xfId="0" applyNumberFormat="1" applyFont="1" applyBorder="1" applyAlignment="1" applyProtection="1">
      <alignment horizontal="center" vertical="center"/>
    </xf>
    <xf numFmtId="3" fontId="13" fillId="0" borderId="17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wrapText="1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 wrapText="1"/>
    </xf>
    <xf numFmtId="3" fontId="7" fillId="0" borderId="11" xfId="0" applyNumberFormat="1" applyFont="1" applyBorder="1" applyAlignment="1" applyProtection="1">
      <alignment horizontal="center" vertical="center"/>
    </xf>
    <xf numFmtId="3" fontId="7" fillId="0" borderId="14" xfId="0" applyNumberFormat="1" applyFont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center" vertical="center"/>
    </xf>
    <xf numFmtId="0" fontId="0" fillId="0" borderId="0" xfId="0" applyFont="1" applyAlignment="1"/>
    <xf numFmtId="0" fontId="11" fillId="0" borderId="6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 wrapText="1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left" wrapText="1"/>
    </xf>
    <xf numFmtId="3" fontId="11" fillId="0" borderId="17" xfId="0" applyNumberFormat="1" applyFont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/>
    </xf>
    <xf numFmtId="0" fontId="7" fillId="0" borderId="19" xfId="0" applyFont="1" applyBorder="1" applyProtection="1"/>
    <xf numFmtId="3" fontId="7" fillId="0" borderId="19" xfId="0" applyNumberFormat="1" applyFont="1" applyBorder="1" applyAlignment="1" applyProtection="1">
      <alignment horizontal="center" vertical="center"/>
    </xf>
    <xf numFmtId="3" fontId="7" fillId="0" borderId="20" xfId="0" applyNumberFormat="1" applyFont="1" applyBorder="1" applyAlignment="1" applyProtection="1">
      <alignment horizontal="center" vertical="center"/>
    </xf>
    <xf numFmtId="3" fontId="7" fillId="0" borderId="21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Fill="1"/>
    <xf numFmtId="0" fontId="14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6" fillId="0" borderId="0" xfId="0" applyNumberFormat="1" applyFont="1" applyFill="1" applyAlignment="1" applyProtection="1"/>
    <xf numFmtId="0" fontId="17" fillId="0" borderId="0" xfId="0" applyFont="1" applyProtection="1">
      <protection locked="0"/>
    </xf>
    <xf numFmtId="0" fontId="17" fillId="0" borderId="0" xfId="0" applyFont="1"/>
    <xf numFmtId="2" fontId="0" fillId="0" borderId="0" xfId="0" applyNumberFormat="1" applyFont="1"/>
    <xf numFmtId="0" fontId="17" fillId="0" borderId="0" xfId="0" applyFont="1" applyAlignme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protection locked="0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0;&#1056;&#1040;\7-67-2%20&#1076;&#1086;&#1076;&#1072;&#1090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1"/>
      <sheetName val="4"/>
      <sheetName val="5"/>
      <sheetName val="6"/>
    </sheetNames>
    <sheetDataSet>
      <sheetData sheetId="0"/>
      <sheetData sheetId="1">
        <row r="107">
          <cell r="K107">
            <v>2878850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sqref="A1:H44"/>
    </sheetView>
  </sheetViews>
  <sheetFormatPr defaultRowHeight="15" x14ac:dyDescent="0.25"/>
  <sheetData>
    <row r="1" spans="1:8" x14ac:dyDescent="0.25">
      <c r="A1" s="1"/>
      <c r="B1" s="1"/>
      <c r="C1" s="1"/>
      <c r="D1" s="2" t="s">
        <v>0</v>
      </c>
      <c r="E1" s="2"/>
      <c r="F1" s="2"/>
      <c r="G1" s="3"/>
      <c r="H1" s="3"/>
    </row>
    <row r="2" spans="1:8" ht="25.5" x14ac:dyDescent="0.25">
      <c r="A2" s="1"/>
      <c r="B2" s="1"/>
      <c r="C2" s="1"/>
      <c r="D2" s="4" t="s">
        <v>1</v>
      </c>
      <c r="E2" s="4"/>
      <c r="F2" s="4"/>
      <c r="G2" s="5" t="s">
        <v>2</v>
      </c>
      <c r="H2" s="3"/>
    </row>
    <row r="3" spans="1:8" ht="25.5" x14ac:dyDescent="0.25">
      <c r="A3" s="1"/>
      <c r="B3" s="1"/>
      <c r="C3" s="1"/>
      <c r="D3" s="6" t="s">
        <v>3</v>
      </c>
      <c r="E3" s="7"/>
      <c r="F3" s="7"/>
      <c r="G3" s="8" t="s">
        <v>4</v>
      </c>
      <c r="H3" s="3"/>
    </row>
    <row r="4" spans="1:8" x14ac:dyDescent="0.25">
      <c r="A4" s="1"/>
      <c r="B4" s="1"/>
      <c r="C4" s="1"/>
      <c r="D4" s="9"/>
      <c r="E4" s="9"/>
      <c r="F4" s="9"/>
      <c r="G4" s="3"/>
      <c r="H4" s="3"/>
    </row>
    <row r="5" spans="1:8" x14ac:dyDescent="0.25">
      <c r="A5" s="1"/>
      <c r="B5" s="1"/>
      <c r="C5" s="1"/>
      <c r="D5" s="10"/>
      <c r="E5" s="10"/>
      <c r="F5" s="10"/>
      <c r="G5" s="3"/>
      <c r="H5" s="3"/>
    </row>
    <row r="6" spans="1:8" x14ac:dyDescent="0.25">
      <c r="A6" s="1"/>
      <c r="B6" s="1"/>
      <c r="C6" s="1"/>
      <c r="D6" s="10"/>
      <c r="E6" s="10"/>
      <c r="F6" s="10" t="s">
        <v>5</v>
      </c>
      <c r="G6" s="3"/>
      <c r="H6" s="3"/>
    </row>
    <row r="7" spans="1:8" ht="18.75" x14ac:dyDescent="0.3">
      <c r="A7" s="11" t="s">
        <v>6</v>
      </c>
      <c r="B7" s="11"/>
      <c r="C7" s="11"/>
      <c r="D7" s="11"/>
      <c r="E7" s="11"/>
      <c r="F7" s="11"/>
      <c r="G7" s="3"/>
      <c r="H7" s="3"/>
    </row>
    <row r="8" spans="1:8" x14ac:dyDescent="0.25">
      <c r="G8" s="3"/>
      <c r="H8" s="3"/>
    </row>
    <row r="9" spans="1:8" ht="15.75" x14ac:dyDescent="0.25">
      <c r="A9" s="12">
        <v>5221100000</v>
      </c>
      <c r="B9" s="12"/>
      <c r="C9" s="1"/>
      <c r="D9" s="10"/>
      <c r="E9" s="10"/>
      <c r="F9" s="10"/>
      <c r="G9" s="3"/>
      <c r="H9" s="3"/>
    </row>
    <row r="10" spans="1:8" x14ac:dyDescent="0.25">
      <c r="A10" s="13" t="s">
        <v>7</v>
      </c>
      <c r="B10" s="13"/>
      <c r="C10" s="1"/>
      <c r="D10" s="1"/>
      <c r="E10" s="1"/>
      <c r="F10" s="1"/>
      <c r="G10" s="3"/>
      <c r="H10" s="3"/>
    </row>
    <row r="11" spans="1:8" x14ac:dyDescent="0.25">
      <c r="G11" s="3"/>
      <c r="H11" s="3"/>
    </row>
    <row r="12" spans="1:8" ht="15.75" thickBot="1" x14ac:dyDescent="0.3">
      <c r="A12" s="1"/>
      <c r="B12" s="1"/>
      <c r="C12" s="1"/>
      <c r="D12" s="1"/>
      <c r="E12" s="1"/>
      <c r="F12" s="14" t="s">
        <v>8</v>
      </c>
      <c r="G12" s="3"/>
      <c r="H12" s="3"/>
    </row>
    <row r="13" spans="1:8" ht="16.5" thickTop="1" thickBot="1" x14ac:dyDescent="0.3">
      <c r="A13" s="15" t="s">
        <v>9</v>
      </c>
      <c r="B13" s="15" t="s">
        <v>10</v>
      </c>
      <c r="C13" s="15" t="s">
        <v>11</v>
      </c>
      <c r="D13" s="15" t="s">
        <v>12</v>
      </c>
      <c r="E13" s="15"/>
      <c r="F13" s="15" t="s">
        <v>13</v>
      </c>
      <c r="G13" s="3"/>
      <c r="H13" s="3"/>
    </row>
    <row r="14" spans="1:8" ht="16.5" thickTop="1" thickBot="1" x14ac:dyDescent="0.3">
      <c r="A14" s="15"/>
      <c r="B14" s="15"/>
      <c r="C14" s="15"/>
      <c r="D14" s="16" t="s">
        <v>14</v>
      </c>
      <c r="E14" s="17" t="s">
        <v>15</v>
      </c>
      <c r="F14" s="15"/>
      <c r="G14" s="3"/>
      <c r="H14" s="3"/>
    </row>
    <row r="15" spans="1:8" ht="25.5" thickTop="1" thickBot="1" x14ac:dyDescent="0.3">
      <c r="A15" s="15"/>
      <c r="B15" s="15"/>
      <c r="C15" s="15"/>
      <c r="D15" s="16"/>
      <c r="E15" s="17" t="s">
        <v>16</v>
      </c>
      <c r="F15" s="15"/>
      <c r="G15" s="3"/>
      <c r="H15" s="3"/>
    </row>
    <row r="16" spans="1:8" ht="16.5" thickTop="1" thickBot="1" x14ac:dyDescent="0.3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3"/>
      <c r="H16" s="3"/>
    </row>
    <row r="17" spans="1:8" ht="15.75" thickTop="1" x14ac:dyDescent="0.25">
      <c r="A17" s="19">
        <v>200000</v>
      </c>
      <c r="B17" s="20" t="s">
        <v>17</v>
      </c>
      <c r="C17" s="21">
        <f>SUM(C18)</f>
        <v>261306</v>
      </c>
      <c r="D17" s="22">
        <f>SUM(D18)</f>
        <v>2878850</v>
      </c>
      <c r="E17" s="21">
        <f>SUM(E18)</f>
        <v>2878850</v>
      </c>
      <c r="F17" s="23">
        <f>SUM(F18)</f>
        <v>3140156</v>
      </c>
      <c r="G17" s="3" t="s">
        <v>18</v>
      </c>
      <c r="H17" s="24">
        <f>C21*-1</f>
        <v>2878850</v>
      </c>
    </row>
    <row r="18" spans="1:8" ht="143.25" x14ac:dyDescent="0.25">
      <c r="A18" s="25">
        <v>208000</v>
      </c>
      <c r="B18" s="26" t="s">
        <v>19</v>
      </c>
      <c r="C18" s="27">
        <f>SUM(C19-C20+C21)</f>
        <v>261306</v>
      </c>
      <c r="D18" s="28">
        <f>SUM(D19-D20+D21)</f>
        <v>2878850</v>
      </c>
      <c r="E18" s="27">
        <f>SUM(E19-E20+E21)</f>
        <v>2878850</v>
      </c>
      <c r="F18" s="29">
        <f>SUM(C18+D18)</f>
        <v>3140156</v>
      </c>
      <c r="G18" s="3" t="s">
        <v>20</v>
      </c>
      <c r="H18" s="30">
        <v>0</v>
      </c>
    </row>
    <row r="19" spans="1:8" ht="45" x14ac:dyDescent="0.25">
      <c r="A19" s="31">
        <v>208100</v>
      </c>
      <c r="B19" s="32" t="s">
        <v>21</v>
      </c>
      <c r="C19" s="33">
        <f>400000+705197+2360896+74063</f>
        <v>3540156</v>
      </c>
      <c r="D19" s="34"/>
      <c r="E19" s="35"/>
      <c r="F19" s="36">
        <f>SUM(C19+D19)</f>
        <v>3540156</v>
      </c>
      <c r="G19" s="3" t="s">
        <v>22</v>
      </c>
      <c r="H19" s="37">
        <f>(C19-C20)*-1</f>
        <v>-3140156</v>
      </c>
    </row>
    <row r="20" spans="1:8" ht="45" x14ac:dyDescent="0.25">
      <c r="A20" s="38">
        <v>208200</v>
      </c>
      <c r="B20" s="39" t="s">
        <v>23</v>
      </c>
      <c r="C20" s="35">
        <v>400000</v>
      </c>
      <c r="D20" s="40"/>
      <c r="E20" s="35"/>
      <c r="F20" s="41">
        <f>SUM(C20+D20)</f>
        <v>400000</v>
      </c>
      <c r="G20" s="3" t="s">
        <v>24</v>
      </c>
      <c r="H20" s="37">
        <f>(D19+D21)*-1</f>
        <v>-2878850</v>
      </c>
    </row>
    <row r="21" spans="1:8" ht="210" x14ac:dyDescent="0.25">
      <c r="A21" s="42">
        <v>208400</v>
      </c>
      <c r="B21" s="43" t="s">
        <v>25</v>
      </c>
      <c r="C21" s="44">
        <f>'[1]3'!K107*-1</f>
        <v>-2878850</v>
      </c>
      <c r="D21" s="44">
        <f>'[1]3'!K107</f>
        <v>2878850</v>
      </c>
      <c r="E21" s="44">
        <f>D21</f>
        <v>2878850</v>
      </c>
      <c r="F21" s="45">
        <f>SUM(C21+D21)</f>
        <v>0</v>
      </c>
      <c r="G21" s="46" t="s">
        <v>26</v>
      </c>
      <c r="H21" s="37">
        <f>SUM(H19:H20)</f>
        <v>-6019006</v>
      </c>
    </row>
    <row r="22" spans="1:8" ht="72" x14ac:dyDescent="0.25">
      <c r="A22" s="31"/>
      <c r="B22" s="47" t="s">
        <v>27</v>
      </c>
      <c r="C22" s="48">
        <f>SUM(C17)</f>
        <v>261306</v>
      </c>
      <c r="D22" s="49">
        <f>SUM(D17)</f>
        <v>2878850</v>
      </c>
      <c r="E22" s="50">
        <f>SUM(E17)</f>
        <v>2878850</v>
      </c>
      <c r="F22" s="51">
        <f>SUM(F17)</f>
        <v>3140156</v>
      </c>
      <c r="G22" s="46" t="s">
        <v>28</v>
      </c>
      <c r="H22" s="30">
        <f>(H17+H21)</f>
        <v>-3140156</v>
      </c>
    </row>
    <row r="23" spans="1:8" ht="100.5" x14ac:dyDescent="0.25">
      <c r="A23" s="25">
        <v>600000</v>
      </c>
      <c r="B23" s="52" t="s">
        <v>29</v>
      </c>
      <c r="C23" s="27">
        <f>SUM(C24)</f>
        <v>261306</v>
      </c>
      <c r="D23" s="28">
        <f>SUM(D24)</f>
        <v>2878850</v>
      </c>
      <c r="E23" s="27">
        <f>SUM(E24)</f>
        <v>2878850</v>
      </c>
      <c r="F23" s="29">
        <f>SUM(F24)</f>
        <v>3140156</v>
      </c>
      <c r="G23" s="3"/>
      <c r="H23" s="3"/>
    </row>
    <row r="24" spans="1:8" ht="72" x14ac:dyDescent="0.25">
      <c r="A24" s="53">
        <v>602000</v>
      </c>
      <c r="B24" s="54" t="s">
        <v>30</v>
      </c>
      <c r="C24" s="55">
        <f>SUM(C25-C26+C27)</f>
        <v>261306</v>
      </c>
      <c r="D24" s="27">
        <f>SUM(D25-D26+D27)</f>
        <v>2878850</v>
      </c>
      <c r="E24" s="56">
        <f>SUM(E25-E26+E27)</f>
        <v>2878850</v>
      </c>
      <c r="F24" s="57">
        <f>SUM(F25-F26+F27)</f>
        <v>3140156</v>
      </c>
      <c r="G24" s="58"/>
      <c r="H24" s="58"/>
    </row>
    <row r="25" spans="1:8" ht="45" x14ac:dyDescent="0.25">
      <c r="A25" s="59">
        <v>602100</v>
      </c>
      <c r="B25" s="60" t="s">
        <v>21</v>
      </c>
      <c r="C25" s="35">
        <f t="shared" ref="C25:E27" si="0">C19</f>
        <v>3540156</v>
      </c>
      <c r="D25" s="35">
        <f t="shared" si="0"/>
        <v>0</v>
      </c>
      <c r="E25" s="34">
        <f t="shared" si="0"/>
        <v>0</v>
      </c>
      <c r="F25" s="36">
        <f>SUM(C25+D25)</f>
        <v>3540156</v>
      </c>
      <c r="G25" s="3"/>
      <c r="H25" s="3"/>
    </row>
    <row r="26" spans="1:8" ht="45" x14ac:dyDescent="0.25">
      <c r="A26" s="61">
        <v>602200</v>
      </c>
      <c r="B26" s="62" t="s">
        <v>23</v>
      </c>
      <c r="C26" s="35">
        <f t="shared" si="0"/>
        <v>400000</v>
      </c>
      <c r="D26" s="35">
        <f t="shared" si="0"/>
        <v>0</v>
      </c>
      <c r="E26" s="35">
        <f t="shared" si="0"/>
        <v>0</v>
      </c>
      <c r="F26" s="63">
        <f>SUM(C26+D26)</f>
        <v>400000</v>
      </c>
      <c r="G26" s="3"/>
      <c r="H26" s="3"/>
    </row>
    <row r="27" spans="1:8" ht="210" x14ac:dyDescent="0.25">
      <c r="A27" s="38">
        <v>602400</v>
      </c>
      <c r="B27" s="39" t="s">
        <v>25</v>
      </c>
      <c r="C27" s="64">
        <f t="shared" si="0"/>
        <v>-2878850</v>
      </c>
      <c r="D27" s="44">
        <f t="shared" si="0"/>
        <v>2878850</v>
      </c>
      <c r="E27" s="44">
        <f t="shared" si="0"/>
        <v>2878850</v>
      </c>
      <c r="F27" s="41">
        <f>SUM(C27+D27)</f>
        <v>0</v>
      </c>
      <c r="G27" s="3"/>
      <c r="H27" s="3"/>
    </row>
    <row r="28" spans="1:8" ht="15.75" thickBot="1" x14ac:dyDescent="0.3">
      <c r="A28" s="65"/>
      <c r="B28" s="66" t="s">
        <v>31</v>
      </c>
      <c r="C28" s="67">
        <f>SUM(C23)</f>
        <v>261306</v>
      </c>
      <c r="D28" s="68">
        <f>SUM(D23)</f>
        <v>2878850</v>
      </c>
      <c r="E28" s="67">
        <f>SUM(E23)</f>
        <v>2878850</v>
      </c>
      <c r="F28" s="69">
        <f>SUM(F23)</f>
        <v>3140156</v>
      </c>
      <c r="G28" s="3"/>
      <c r="H28" s="3"/>
    </row>
    <row r="29" spans="1:8" ht="15.75" thickTop="1" x14ac:dyDescent="0.25">
      <c r="A29" s="70"/>
      <c r="B29" s="1"/>
      <c r="C29" s="1"/>
      <c r="D29" s="1"/>
      <c r="E29" s="1"/>
      <c r="F29" s="1"/>
      <c r="G29" s="3"/>
      <c r="H29" s="3"/>
    </row>
    <row r="30" spans="1:8" x14ac:dyDescent="0.25">
      <c r="A30" s="70"/>
      <c r="B30" s="1"/>
      <c r="C30" s="1"/>
      <c r="D30" s="1"/>
      <c r="E30" s="1"/>
      <c r="F30" s="1"/>
      <c r="G30" s="3"/>
      <c r="H30" s="3"/>
    </row>
    <row r="31" spans="1:8" x14ac:dyDescent="0.25">
      <c r="A31" s="70"/>
      <c r="B31" s="1"/>
      <c r="C31" s="1"/>
      <c r="D31" s="1"/>
      <c r="E31" s="1"/>
      <c r="F31" s="1"/>
      <c r="G31" s="3"/>
      <c r="H31" s="3"/>
    </row>
    <row r="32" spans="1:8" x14ac:dyDescent="0.25">
      <c r="A32" s="70"/>
      <c r="B32" s="1"/>
      <c r="C32" s="1"/>
      <c r="D32" s="1"/>
      <c r="E32" s="1"/>
      <c r="F32" s="1"/>
      <c r="G32" s="3"/>
      <c r="H32" s="3"/>
    </row>
    <row r="33" spans="1:8" ht="18.75" x14ac:dyDescent="0.3">
      <c r="A33" s="71" t="s">
        <v>32</v>
      </c>
      <c r="B33" s="72"/>
      <c r="C33" s="71"/>
      <c r="D33" s="73"/>
      <c r="E33" s="73" t="s">
        <v>33</v>
      </c>
      <c r="F33" s="72"/>
      <c r="G33" s="3"/>
      <c r="H33" s="3"/>
    </row>
    <row r="34" spans="1:8" x14ac:dyDescent="0.25">
      <c r="A34" s="74"/>
      <c r="B34" s="75"/>
      <c r="C34" s="75"/>
      <c r="D34" s="75"/>
      <c r="E34" s="75"/>
      <c r="F34" s="1"/>
      <c r="G34" s="3"/>
      <c r="H34" s="3"/>
    </row>
    <row r="35" spans="1:8" x14ac:dyDescent="0.25">
      <c r="A35" s="74"/>
      <c r="B35" s="75"/>
      <c r="C35" s="75"/>
      <c r="D35" s="75"/>
      <c r="E35" s="75"/>
      <c r="F35" s="1"/>
      <c r="G35" s="3"/>
      <c r="H35" s="3"/>
    </row>
    <row r="36" spans="1:8" ht="15.75" x14ac:dyDescent="0.25">
      <c r="A36" s="76" t="s">
        <v>34</v>
      </c>
      <c r="B36" s="76"/>
      <c r="C36" s="77"/>
      <c r="D36" s="77"/>
      <c r="E36" s="77"/>
      <c r="F36" s="78"/>
      <c r="G36" s="3"/>
      <c r="H36" s="79"/>
    </row>
    <row r="37" spans="1:8" ht="15.75" x14ac:dyDescent="0.25">
      <c r="A37" s="76" t="s">
        <v>35</v>
      </c>
      <c r="B37" s="76"/>
      <c r="C37" s="77"/>
      <c r="D37" s="77"/>
      <c r="E37" s="77"/>
      <c r="F37" s="78"/>
      <c r="G37" s="3"/>
      <c r="H37" s="79"/>
    </row>
    <row r="38" spans="1:8" ht="15.75" x14ac:dyDescent="0.25">
      <c r="A38" s="76" t="s">
        <v>36</v>
      </c>
      <c r="B38" s="76"/>
      <c r="C38" s="77"/>
      <c r="D38" s="80"/>
      <c r="E38" s="81"/>
      <c r="F38" s="81"/>
      <c r="G38" s="3"/>
      <c r="H38" s="30"/>
    </row>
    <row r="39" spans="1:8" x14ac:dyDescent="0.25">
      <c r="G39" s="3"/>
      <c r="H39" s="3"/>
    </row>
    <row r="40" spans="1:8" x14ac:dyDescent="0.25">
      <c r="G40" s="3"/>
      <c r="H40" s="3"/>
    </row>
    <row r="41" spans="1:8" ht="18.75" x14ac:dyDescent="0.3">
      <c r="G41" s="82"/>
      <c r="H41" s="82"/>
    </row>
    <row r="42" spans="1:8" x14ac:dyDescent="0.25">
      <c r="G42" s="3"/>
      <c r="H42" s="3"/>
    </row>
    <row r="43" spans="1:8" x14ac:dyDescent="0.25">
      <c r="G43" s="3"/>
      <c r="H43" s="3"/>
    </row>
    <row r="44" spans="1:8" x14ac:dyDescent="0.25">
      <c r="G44" s="83"/>
      <c r="H44" s="3"/>
    </row>
  </sheetData>
  <mergeCells count="13">
    <mergeCell ref="E38:F38"/>
    <mergeCell ref="A13:A15"/>
    <mergeCell ref="B13:B15"/>
    <mergeCell ref="C13:C15"/>
    <mergeCell ref="D13:E13"/>
    <mergeCell ref="F13:F15"/>
    <mergeCell ref="D14:D15"/>
    <mergeCell ref="D1:F1"/>
    <mergeCell ref="D2:F2"/>
    <mergeCell ref="D3:F3"/>
    <mergeCell ref="A7:F7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2020-03-11T07:58:52Z</dcterms:modified>
</cp:coreProperties>
</file>